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000" windowHeight="6630" activeTab="0"/>
  </bookViews>
  <sheets>
    <sheet name="Reiseregning" sheetId="1" r:id="rId1"/>
    <sheet name="Faste_data" sheetId="2" r:id="rId2"/>
    <sheet name="Utlegg" sheetId="3" r:id="rId3"/>
    <sheet name="Kontonummer" sheetId="4" r:id="rId4"/>
  </sheets>
  <definedNames>
    <definedName name="_xlnm.Print_Area" localSheetId="1">'Faste_data'!$A$1:$J$24</definedName>
    <definedName name="_xlnm.Print_Area" localSheetId="0">'Reiseregning'!$B$1:$K$73</definedName>
    <definedName name="_xlnm.Print_Area" localSheetId="2">'Utlegg'!$B$1:$M$80</definedName>
  </definedNames>
  <calcPr fullCalcOnLoad="1"/>
</workbook>
</file>

<file path=xl/comments1.xml><?xml version="1.0" encoding="utf-8"?>
<comments xmlns="http://schemas.openxmlformats.org/spreadsheetml/2006/main">
  <authors>
    <author>Hege</author>
    <author>Marit Tvete</author>
  </authors>
  <commentList>
    <comment ref="G26" authorId="0">
      <text>
        <r>
          <rPr>
            <sz val="8"/>
            <rFont val="Tahoma"/>
            <family val="0"/>
          </rPr>
          <t xml:space="preserve">Dersom ett eller flere måltider dekkes av arbeidsgiver skal det beregnes et trekk. </t>
        </r>
        <r>
          <rPr>
            <u val="single"/>
            <sz val="8"/>
            <rFont val="Tahoma"/>
            <family val="2"/>
          </rPr>
          <t xml:space="preserve">Trekk beregnes per i dag med følgende </t>
        </r>
        <r>
          <rPr>
            <sz val="8"/>
            <rFont val="Tahoma"/>
            <family val="0"/>
          </rPr>
          <t xml:space="preserve">satser: 
Frokost: 75
Lunsj: 175
Middag: 210
</t>
        </r>
        <r>
          <rPr>
            <b/>
            <sz val="8"/>
            <rFont val="Tahoma"/>
            <family val="2"/>
          </rPr>
          <t>(Gjelder både for diett med og uten overnatting)</t>
        </r>
        <r>
          <rPr>
            <sz val="8"/>
            <rFont val="Tahoma"/>
            <family val="0"/>
          </rPr>
          <t xml:space="preserve">
Det foretas ikke trekk for måltider på fly eller andre liknende enkle måltider. 
Når alle måltider er dekket, utbetales administrativ forpleining, dvs. 40,- pr. døgn (bruspenger)
</t>
        </r>
      </text>
    </comment>
    <comment ref="F51" authorId="0">
      <text>
        <r>
          <rPr>
            <sz val="8"/>
            <rFont val="Tahoma"/>
            <family val="2"/>
          </rPr>
          <t xml:space="preserve">Når 3 timer eller mer av natten tilbringes utenfor bopel betales nattillegg. Som natt regnes tiden mellom kl. 22.00 og 06.00
</t>
        </r>
      </text>
    </comment>
    <comment ref="K3" authorId="1">
      <text>
        <r>
          <rPr>
            <sz val="8"/>
            <rFont val="Tahoma"/>
            <family val="2"/>
          </rPr>
          <t>Skriv inn navn. 
Hvis adresse og andre faste oplysninger skal endres, gjøres dete i regnearket faste_data</t>
        </r>
        <r>
          <rPr>
            <sz val="8"/>
            <rFont val="Tahoma"/>
            <family val="0"/>
          </rPr>
          <t xml:space="preserve">
</t>
        </r>
      </text>
    </comment>
    <comment ref="I21" authorId="1">
      <text>
        <r>
          <rPr>
            <sz val="8"/>
            <rFont val="Tahoma"/>
            <family val="0"/>
          </rPr>
          <t xml:space="preserve">Per 01.04.02: 
1 - 9.000 km: 3,00
9.001 og mer: 2,4
Tillegg for passasjer: 0,5
</t>
        </r>
      </text>
    </comment>
    <comment ref="H40" authorId="1">
      <text>
        <r>
          <rPr>
            <sz val="8"/>
            <rFont val="Tahoma"/>
            <family val="0"/>
          </rPr>
          <t xml:space="preserve">Reiser med overnatting - ulegimiterte satser mot at det leveres reiseregning. Natt regnes når 3 timer eller mer tilbringes utenfor bopel og overnatting ikke skjer i hjemmet. Natt regnes i tidsrommet mellom kl. 22.00 og 06.00.
</t>
        </r>
      </text>
    </comment>
    <comment ref="H34" authorId="1">
      <text>
        <r>
          <rPr>
            <b/>
            <sz val="8"/>
            <rFont val="Tahoma"/>
            <family val="2"/>
          </rPr>
          <t>UTLAND:</t>
        </r>
        <r>
          <rPr>
            <sz val="8"/>
            <rFont val="Tahoma"/>
            <family val="0"/>
          </rPr>
          <t xml:space="preserve">
For diettsatser </t>
        </r>
        <r>
          <rPr>
            <b/>
            <sz val="8"/>
            <rFont val="Tahoma"/>
            <family val="2"/>
          </rPr>
          <t>utenlands</t>
        </r>
        <r>
          <rPr>
            <sz val="8"/>
            <rFont val="Tahoma"/>
            <family val="0"/>
          </rPr>
          <t xml:space="preserve"> se: http://odin.dep.no/aad/norsk/regelverk/rutiner/002001-990036/index-dok000-b-f-a.html
1) For reiser fra og med 6 og inntil 12 timer tur/retur bopel/arbeidssted: 2/3 av kostsatsen for vedkommende land. 
2) For reiser fra og med 12 timer tur/retur bopel/arbeidssted: full kostgodtgjørelse for vedkommende land. 
3) For reiser som varer mer enn ett døgn, regnes 6 timer eller mer inn i det nye døgnet som et nytt helt døgn. 
Under reise til og fra oppdragsstedet beregnes kostgodtgjørelse og eventuelt nattillegg etter de satser som gjelder for oppdragsstedet
Dersom ett eller flere måltider er dekket etter regning/program/innbydelse eller er påspandert, skal det foretas trekk i kostgodtgjørelsen.
Trekk i kostgodtgjørelsen beregnes slik:
Frokost10 %, men maksimalt kr. 60,-
Lunsj40 %
Middag50 %
Når alle måltider er dekket, utbetales 'administrativ forpleining' på kr. 60,- for hver 24. time. </t>
        </r>
      </text>
    </comment>
  </commentList>
</comments>
</file>

<file path=xl/sharedStrings.xml><?xml version="1.0" encoding="utf-8"?>
<sst xmlns="http://schemas.openxmlformats.org/spreadsheetml/2006/main" count="183" uniqueCount="126">
  <si>
    <t>Skriv inn navn,</t>
  </si>
  <si>
    <t>Einar Tvete</t>
  </si>
  <si>
    <t xml:space="preserve">konto #,  antall </t>
  </si>
  <si>
    <t xml:space="preserve">og à pris.    </t>
  </si>
  <si>
    <t>NB! Datèr &amp; signèr</t>
  </si>
  <si>
    <t>~~  Utlegg  ~~</t>
  </si>
  <si>
    <t>Konto#:</t>
  </si>
  <si>
    <t>Utleggsart:</t>
  </si>
  <si>
    <t>Antall:</t>
  </si>
  <si>
    <t>À pris:</t>
  </si>
  <si>
    <t>Beløp:</t>
  </si>
  <si>
    <t>Beskrivelse:</t>
  </si>
  <si>
    <t>1</t>
  </si>
  <si>
    <t>1823,18</t>
  </si>
  <si>
    <t>6760-9</t>
  </si>
  <si>
    <t>624,75</t>
  </si>
  <si>
    <t>4496,98</t>
  </si>
  <si>
    <t>6990-3</t>
  </si>
  <si>
    <t>98</t>
  </si>
  <si>
    <t>1148</t>
  </si>
  <si>
    <t>185,73</t>
  </si>
  <si>
    <t>164,82</t>
  </si>
  <si>
    <t>687,50</t>
  </si>
  <si>
    <t>1273,47</t>
  </si>
  <si>
    <t>Sum</t>
  </si>
  <si>
    <t>Debet</t>
  </si>
  <si>
    <t>Kredit</t>
  </si>
  <si>
    <t>Beløp</t>
  </si>
  <si>
    <t>Lillehammer,  ____ / ____ 19_____</t>
  </si>
  <si>
    <t>Sign:</t>
  </si>
  <si>
    <t>MICLIS A/S</t>
  </si>
  <si>
    <t>Antall døgn, sats</t>
  </si>
  <si>
    <t>Bjørnstjerne Bjørnsonsgate 4</t>
  </si>
  <si>
    <t xml:space="preserve">eventuele utlegg og </t>
  </si>
  <si>
    <t>2600 Lillehammer</t>
  </si>
  <si>
    <t>informasjon om reisen</t>
  </si>
  <si>
    <t>REISEREGNING</t>
  </si>
  <si>
    <t>Reisested:</t>
  </si>
  <si>
    <t>Dato og Klokkeslett</t>
  </si>
  <si>
    <t>Avreise:</t>
  </si>
  <si>
    <t>Tilbake:</t>
  </si>
  <si>
    <t>Reisens formål:</t>
  </si>
  <si>
    <t>7030</t>
  </si>
  <si>
    <t>Bilgodtgjørelse</t>
  </si>
  <si>
    <t>Km-stand start:</t>
  </si>
  <si>
    <t>Km-stand slutt:</t>
  </si>
  <si>
    <t>Sats:</t>
  </si>
  <si>
    <t>7010</t>
  </si>
  <si>
    <t>Sum:</t>
  </si>
  <si>
    <t xml:space="preserve">Skriv inn ant. døgn </t>
  </si>
  <si>
    <t>&amp; sats</t>
  </si>
  <si>
    <t>over 12 timer</t>
  </si>
  <si>
    <t>7011</t>
  </si>
  <si>
    <t>Diett m/ overnatting</t>
  </si>
  <si>
    <t>Husk trekk i sats,</t>
  </si>
  <si>
    <t xml:space="preserve">dersom ett eller flere </t>
  </si>
  <si>
    <t>måltider blir dekket</t>
  </si>
  <si>
    <t xml:space="preserve"> av Miclis</t>
  </si>
  <si>
    <t>Nattillegg</t>
  </si>
  <si>
    <t>Nattillegg by</t>
  </si>
  <si>
    <t>7050</t>
  </si>
  <si>
    <t>Skriv inn utleggsart &amp; beløp</t>
  </si>
  <si>
    <t>Nattillegg land</t>
  </si>
  <si>
    <t>Utlegg (legg ved kvittering</t>
  </si>
  <si>
    <t>Porto</t>
  </si>
  <si>
    <t>Programvare til eget bruk - UTLAND (mva- &amp; iva-fritt)</t>
  </si>
  <si>
    <t>Programvare til eget bruk - + investeringsavgift</t>
  </si>
  <si>
    <t>Frakter vedrørende salg</t>
  </si>
  <si>
    <t>Telefon</t>
  </si>
  <si>
    <t>Husleie</t>
  </si>
  <si>
    <t>Komunale avgifter</t>
  </si>
  <si>
    <t>Magasiner og tidsskrifter - Norske</t>
  </si>
  <si>
    <t>Magasiner og tidsskrifter - Utenlandske /Mva-fritt</t>
  </si>
  <si>
    <t>Kontorrekvisita</t>
  </si>
  <si>
    <t xml:space="preserve">Kaffe &amp; Bevertning av kunder m.v. </t>
  </si>
  <si>
    <t>Bensin varebil - ESSO</t>
  </si>
  <si>
    <t>Bensin personbil - HYDRO</t>
  </si>
  <si>
    <t>6990-9</t>
  </si>
  <si>
    <t>Andre kostnader egne transportmidler</t>
  </si>
  <si>
    <t>Andre kostnader egne transportmidler - + IVA</t>
  </si>
  <si>
    <t>Div. mat</t>
  </si>
  <si>
    <t>Navn:</t>
  </si>
  <si>
    <t>Adresse:</t>
  </si>
  <si>
    <t>Bank-konto #:</t>
  </si>
  <si>
    <t>Balansekonto:</t>
  </si>
  <si>
    <t>2000.12.22806</t>
  </si>
  <si>
    <t>Jostein Kleiven</t>
  </si>
  <si>
    <t>2000.12.26798</t>
  </si>
  <si>
    <t>Marit Tvete</t>
  </si>
  <si>
    <t>Eirik Holten</t>
  </si>
  <si>
    <t>Ivar Låberg</t>
  </si>
  <si>
    <t>Yngve Rindal</t>
  </si>
  <si>
    <t>400</t>
  </si>
  <si>
    <t xml:space="preserve"> </t>
  </si>
  <si>
    <t>Hege C. Tvete Karlsen</t>
  </si>
  <si>
    <t>Vossegate 46 a</t>
  </si>
  <si>
    <t>0475 Oslo</t>
  </si>
  <si>
    <t>Tlf. 61 24 65 71 Fax. 61 24 65 61</t>
  </si>
  <si>
    <t xml:space="preserve">Sign: </t>
  </si>
  <si>
    <t>Bankgata 33</t>
  </si>
  <si>
    <t>2609 Lillehammer</t>
  </si>
  <si>
    <t>2000.12.52098</t>
  </si>
  <si>
    <t>Marinus de Rijke</t>
  </si>
  <si>
    <t>1875.10.31331</t>
  </si>
  <si>
    <t>9710.11.11893</t>
  </si>
  <si>
    <t>Anders Lysgårdsv 10A</t>
  </si>
  <si>
    <t>2836 Biri</t>
  </si>
  <si>
    <t>Røysheim</t>
  </si>
  <si>
    <t>2372 Brøttum</t>
  </si>
  <si>
    <t>8 - 12 timer</t>
  </si>
  <si>
    <t>5 - 9 timer</t>
  </si>
  <si>
    <t>9 - 12 timer</t>
  </si>
  <si>
    <t>Diett u/ overnatting (ved reiser over 15 km innenlans fra reisens utgangspunkt)</t>
  </si>
  <si>
    <t>Bekkelia 31</t>
  </si>
  <si>
    <t>1481 Hagan</t>
  </si>
  <si>
    <t>1609.05.47090</t>
  </si>
  <si>
    <t>Test Person</t>
  </si>
  <si>
    <t>Testgata</t>
  </si>
  <si>
    <t>2609 Test</t>
  </si>
  <si>
    <t>2000.07.14675</t>
  </si>
  <si>
    <t>0</t>
  </si>
  <si>
    <t>200</t>
  </si>
  <si>
    <t>310</t>
  </si>
  <si>
    <t>495</t>
  </si>
  <si>
    <t>240</t>
  </si>
  <si>
    <t>440</t>
  </si>
</sst>
</file>

<file path=xl/styles.xml><?xml version="1.0" encoding="utf-8"?>
<styleSheet xmlns="http://schemas.openxmlformats.org/spreadsheetml/2006/main">
  <numFmts count="2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s>
  <fonts count="69">
    <font>
      <sz val="10"/>
      <name val="Arial"/>
      <family val="0"/>
    </font>
    <font>
      <b/>
      <sz val="10"/>
      <name val="Arial"/>
      <family val="0"/>
    </font>
    <font>
      <i/>
      <sz val="10"/>
      <name val="Arial"/>
      <family val="0"/>
    </font>
    <font>
      <b/>
      <i/>
      <sz val="10"/>
      <name val="Arial"/>
      <family val="0"/>
    </font>
    <font>
      <sz val="11"/>
      <name val="Arial"/>
      <family val="0"/>
    </font>
    <font>
      <b/>
      <sz val="11"/>
      <name val="Arial"/>
      <family val="0"/>
    </font>
    <font>
      <i/>
      <sz val="11"/>
      <name val="Arial"/>
      <family val="0"/>
    </font>
    <font>
      <b/>
      <sz val="12"/>
      <name val="Arial"/>
      <family val="2"/>
    </font>
    <font>
      <b/>
      <i/>
      <sz val="11"/>
      <name val="Times New Roman"/>
      <family val="0"/>
    </font>
    <font>
      <b/>
      <i/>
      <sz val="11"/>
      <color indexed="10"/>
      <name val="Arial"/>
      <family val="0"/>
    </font>
    <font>
      <i/>
      <sz val="48"/>
      <name val="Monotype Corsiva"/>
      <family val="4"/>
    </font>
    <font>
      <i/>
      <sz val="12"/>
      <name val="Times New Roman"/>
      <family val="1"/>
    </font>
    <font>
      <sz val="10"/>
      <name val="Times New Roman"/>
      <family val="1"/>
    </font>
    <font>
      <b/>
      <sz val="12"/>
      <name val="Times New Roman"/>
      <family val="1"/>
    </font>
    <font>
      <b/>
      <sz val="10"/>
      <name val="Times New Roman"/>
      <family val="1"/>
    </font>
    <font>
      <i/>
      <sz val="36"/>
      <name val="Monotype Corsiva"/>
      <family val="4"/>
    </font>
    <font>
      <b/>
      <sz val="8"/>
      <name val="Times New Roman"/>
      <family val="1"/>
    </font>
    <font>
      <sz val="12"/>
      <name val="Arial"/>
      <family val="2"/>
    </font>
    <font>
      <b/>
      <sz val="13"/>
      <name val="Arial"/>
      <family val="2"/>
    </font>
    <font>
      <i/>
      <sz val="9"/>
      <name val="Arial"/>
      <family val="0"/>
    </font>
    <font>
      <sz val="8"/>
      <name val="Book Antiqua"/>
      <family val="1"/>
    </font>
    <font>
      <sz val="10"/>
      <name val="MS Sans Serif"/>
      <family val="0"/>
    </font>
    <font>
      <i/>
      <sz val="14"/>
      <name val="Times New Roman"/>
      <family val="1"/>
    </font>
    <font>
      <i/>
      <sz val="16"/>
      <name val="Times New Roman"/>
      <family val="1"/>
    </font>
    <font>
      <sz val="13"/>
      <name val="Arial"/>
      <family val="2"/>
    </font>
    <font>
      <i/>
      <sz val="100"/>
      <name val="Brush Script MT"/>
      <family val="4"/>
    </font>
    <font>
      <b/>
      <sz val="14"/>
      <name val="Times New Roman"/>
      <family val="1"/>
    </font>
    <font>
      <sz val="9"/>
      <name val="Arial"/>
      <family val="2"/>
    </font>
    <font>
      <sz val="24"/>
      <color indexed="10"/>
      <name val="Bookman Old Style"/>
      <family val="1"/>
    </font>
    <font>
      <b/>
      <sz val="18"/>
      <name val="Times New Roman"/>
      <family val="1"/>
    </font>
    <font>
      <sz val="8"/>
      <name val="Tahoma"/>
      <family val="0"/>
    </font>
    <font>
      <b/>
      <sz val="8"/>
      <name val="Tahoma"/>
      <family val="2"/>
    </font>
    <font>
      <u val="single"/>
      <sz val="8"/>
      <name val="Tahoma"/>
      <family val="2"/>
    </font>
    <font>
      <u val="single"/>
      <sz val="7.5"/>
      <color indexed="12"/>
      <name val="Arial"/>
      <family val="0"/>
    </font>
    <font>
      <u val="single"/>
      <sz val="7.5"/>
      <color indexed="36"/>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double"/>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color indexed="63"/>
      </left>
      <right>
        <color indexed="63"/>
      </right>
      <top style="thin"/>
      <bottom style="double"/>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82">
    <xf numFmtId="0" fontId="0" fillId="0" borderId="0" xfId="0" applyAlignment="1">
      <alignment/>
    </xf>
    <xf numFmtId="49" fontId="0" fillId="33" borderId="0" xfId="0" applyNumberFormat="1" applyFill="1" applyAlignment="1">
      <alignment/>
    </xf>
    <xf numFmtId="49" fontId="1" fillId="0" borderId="0" xfId="0" applyNumberFormat="1" applyFont="1" applyAlignment="1">
      <alignment/>
    </xf>
    <xf numFmtId="49" fontId="0" fillId="0" borderId="0" xfId="0" applyNumberFormat="1" applyAlignment="1">
      <alignment/>
    </xf>
    <xf numFmtId="49" fontId="4" fillId="0" borderId="0" xfId="0" applyNumberFormat="1" applyFont="1" applyBorder="1" applyAlignment="1">
      <alignment/>
    </xf>
    <xf numFmtId="38" fontId="4" fillId="0" borderId="0" xfId="0" applyNumberFormat="1" applyFont="1" applyBorder="1" applyAlignment="1">
      <alignment/>
    </xf>
    <xf numFmtId="49" fontId="4" fillId="0" borderId="0" xfId="0" applyNumberFormat="1" applyFont="1" applyFill="1" applyBorder="1" applyAlignment="1">
      <alignment horizontal="right"/>
    </xf>
    <xf numFmtId="39" fontId="4" fillId="0" borderId="0" xfId="0" applyNumberFormat="1" applyFont="1" applyFill="1" applyBorder="1" applyAlignment="1">
      <alignment horizontal="right"/>
    </xf>
    <xf numFmtId="49" fontId="9" fillId="33" borderId="0" xfId="0" applyNumberFormat="1" applyFont="1" applyFill="1" applyAlignment="1">
      <alignment/>
    </xf>
    <xf numFmtId="49" fontId="7" fillId="33" borderId="0" xfId="0" applyNumberFormat="1" applyFont="1" applyFill="1" applyBorder="1" applyAlignment="1">
      <alignment/>
    </xf>
    <xf numFmtId="0" fontId="12" fillId="0" borderId="10" xfId="0" applyFont="1" applyBorder="1" applyAlignment="1">
      <alignment/>
    </xf>
    <xf numFmtId="0" fontId="12" fillId="0" borderId="11" xfId="0" applyFont="1" applyBorder="1" applyAlignment="1">
      <alignment/>
    </xf>
    <xf numFmtId="0" fontId="12" fillId="0" borderId="12" xfId="0" applyFont="1" applyBorder="1" applyAlignment="1">
      <alignment/>
    </xf>
    <xf numFmtId="0" fontId="12" fillId="0" borderId="13" xfId="0" applyFont="1" applyBorder="1" applyAlignment="1">
      <alignment/>
    </xf>
    <xf numFmtId="0" fontId="13" fillId="0" borderId="0" xfId="0" applyFont="1" applyBorder="1" applyAlignment="1">
      <alignment/>
    </xf>
    <xf numFmtId="0" fontId="12" fillId="0" borderId="0" xfId="0" applyFont="1" applyBorder="1" applyAlignment="1">
      <alignment/>
    </xf>
    <xf numFmtId="0" fontId="12" fillId="0" borderId="14" xfId="0" applyFont="1" applyBorder="1" applyAlignment="1">
      <alignment/>
    </xf>
    <xf numFmtId="37" fontId="12" fillId="0" borderId="0" xfId="0" applyNumberFormat="1" applyFont="1" applyBorder="1" applyAlignment="1">
      <alignment/>
    </xf>
    <xf numFmtId="0" fontId="12" fillId="0" borderId="15" xfId="0" applyFont="1" applyBorder="1" applyAlignment="1">
      <alignment/>
    </xf>
    <xf numFmtId="0" fontId="12" fillId="0" borderId="16" xfId="0" applyFont="1" applyBorder="1" applyAlignment="1">
      <alignment/>
    </xf>
    <xf numFmtId="0" fontId="12" fillId="0" borderId="17" xfId="0" applyFont="1" applyBorder="1" applyAlignment="1">
      <alignment/>
    </xf>
    <xf numFmtId="1" fontId="12" fillId="0" borderId="10" xfId="0" applyNumberFormat="1" applyFont="1" applyBorder="1" applyAlignment="1">
      <alignment/>
    </xf>
    <xf numFmtId="1" fontId="12" fillId="0" borderId="11" xfId="0" applyNumberFormat="1" applyFont="1" applyBorder="1" applyAlignment="1">
      <alignment/>
    </xf>
    <xf numFmtId="1" fontId="12" fillId="0" borderId="12" xfId="0" applyNumberFormat="1" applyFont="1" applyBorder="1" applyAlignment="1">
      <alignment/>
    </xf>
    <xf numFmtId="1" fontId="12" fillId="0" borderId="0" xfId="0" applyNumberFormat="1" applyFont="1" applyAlignment="1">
      <alignment/>
    </xf>
    <xf numFmtId="1" fontId="14" fillId="0" borderId="13" xfId="0" applyNumberFormat="1" applyFont="1" applyBorder="1" applyAlignment="1">
      <alignment/>
    </xf>
    <xf numFmtId="1" fontId="14" fillId="0" borderId="0" xfId="0" applyNumberFormat="1" applyFont="1" applyBorder="1" applyAlignment="1">
      <alignment/>
    </xf>
    <xf numFmtId="1" fontId="14" fillId="0" borderId="14" xfId="0" applyNumberFormat="1" applyFont="1" applyBorder="1" applyAlignment="1">
      <alignment/>
    </xf>
    <xf numFmtId="1" fontId="14" fillId="0" borderId="0" xfId="0" applyNumberFormat="1" applyFont="1" applyAlignment="1">
      <alignment/>
    </xf>
    <xf numFmtId="1" fontId="12" fillId="0" borderId="13" xfId="0" applyNumberFormat="1" applyFont="1" applyBorder="1" applyAlignment="1">
      <alignment/>
    </xf>
    <xf numFmtId="1" fontId="12" fillId="0" borderId="0" xfId="0" applyNumberFormat="1" applyFont="1" applyBorder="1" applyAlignment="1">
      <alignment/>
    </xf>
    <xf numFmtId="1" fontId="12" fillId="0" borderId="14" xfId="0" applyNumberFormat="1" applyFont="1" applyBorder="1" applyAlignment="1">
      <alignment/>
    </xf>
    <xf numFmtId="1" fontId="12" fillId="0" borderId="15" xfId="0" applyNumberFormat="1" applyFont="1" applyBorder="1" applyAlignment="1">
      <alignment/>
    </xf>
    <xf numFmtId="1" fontId="12" fillId="0" borderId="16" xfId="0" applyNumberFormat="1" applyFont="1" applyBorder="1" applyAlignment="1">
      <alignment/>
    </xf>
    <xf numFmtId="1" fontId="12" fillId="0" borderId="17" xfId="0" applyNumberFormat="1" applyFont="1" applyBorder="1" applyAlignment="1">
      <alignment/>
    </xf>
    <xf numFmtId="1" fontId="0" fillId="0" borderId="0" xfId="0" applyNumberFormat="1" applyAlignment="1">
      <alignment/>
    </xf>
    <xf numFmtId="49" fontId="16" fillId="0" borderId="18" xfId="0" applyNumberFormat="1" applyFont="1" applyFill="1" applyBorder="1" applyAlignment="1">
      <alignment horizontal="center"/>
    </xf>
    <xf numFmtId="49" fontId="16" fillId="0" borderId="19" xfId="0" applyNumberFormat="1" applyFont="1" applyFill="1" applyBorder="1" applyAlignment="1">
      <alignment horizontal="center"/>
    </xf>
    <xf numFmtId="49" fontId="16" fillId="0" borderId="20" xfId="0" applyNumberFormat="1" applyFont="1" applyFill="1" applyBorder="1" applyAlignment="1">
      <alignment horizontal="center"/>
    </xf>
    <xf numFmtId="1" fontId="12" fillId="0" borderId="21" xfId="0" applyNumberFormat="1" applyFont="1" applyFill="1" applyBorder="1" applyAlignment="1">
      <alignment horizontal="right"/>
    </xf>
    <xf numFmtId="1" fontId="12" fillId="0" borderId="13" xfId="0" applyNumberFormat="1" applyFont="1" applyFill="1" applyBorder="1" applyAlignment="1">
      <alignment horizontal="right"/>
    </xf>
    <xf numFmtId="1" fontId="12" fillId="0" borderId="22" xfId="0" applyNumberFormat="1" applyFont="1" applyFill="1" applyBorder="1" applyAlignment="1">
      <alignment/>
    </xf>
    <xf numFmtId="1" fontId="12" fillId="0" borderId="15" xfId="0" applyNumberFormat="1" applyFont="1" applyFill="1" applyBorder="1" applyAlignment="1">
      <alignment horizontal="right"/>
    </xf>
    <xf numFmtId="1" fontId="12" fillId="0" borderId="23" xfId="0" applyNumberFormat="1" applyFont="1" applyFill="1" applyBorder="1" applyAlignment="1">
      <alignment/>
    </xf>
    <xf numFmtId="1" fontId="12" fillId="0" borderId="11" xfId="0" applyNumberFormat="1" applyFont="1" applyBorder="1" applyAlignment="1">
      <alignment horizontal="right"/>
    </xf>
    <xf numFmtId="1" fontId="12" fillId="0" borderId="0" xfId="0" applyNumberFormat="1" applyFont="1" applyBorder="1" applyAlignment="1">
      <alignment horizontal="right"/>
    </xf>
    <xf numFmtId="1" fontId="12" fillId="0" borderId="16" xfId="0" applyNumberFormat="1" applyFont="1" applyBorder="1" applyAlignment="1">
      <alignment horizontal="right"/>
    </xf>
    <xf numFmtId="1" fontId="12" fillId="0" borderId="0" xfId="0" applyNumberFormat="1" applyFont="1" applyAlignment="1">
      <alignment horizontal="right"/>
    </xf>
    <xf numFmtId="1" fontId="14" fillId="0" borderId="0" xfId="0" applyNumberFormat="1" applyFont="1" applyBorder="1" applyAlignment="1">
      <alignment horizontal="left"/>
    </xf>
    <xf numFmtId="49" fontId="17" fillId="0" borderId="0" xfId="0" applyNumberFormat="1" applyFont="1" applyAlignment="1">
      <alignment/>
    </xf>
    <xf numFmtId="49" fontId="7" fillId="0" borderId="0" xfId="0" applyNumberFormat="1" applyFont="1" applyAlignment="1">
      <alignment/>
    </xf>
    <xf numFmtId="49" fontId="4" fillId="33" borderId="0" xfId="0" applyNumberFormat="1" applyFont="1" applyFill="1" applyAlignment="1">
      <alignment/>
    </xf>
    <xf numFmtId="49" fontId="4" fillId="0" borderId="0" xfId="0" applyNumberFormat="1" applyFont="1" applyAlignment="1">
      <alignment/>
    </xf>
    <xf numFmtId="49" fontId="5" fillId="0" borderId="0" xfId="0" applyNumberFormat="1" applyFont="1" applyAlignment="1">
      <alignment/>
    </xf>
    <xf numFmtId="1" fontId="4" fillId="0" borderId="0" xfId="0" applyNumberFormat="1" applyFont="1" applyAlignment="1">
      <alignment/>
    </xf>
    <xf numFmtId="49" fontId="4" fillId="33" borderId="0" xfId="0" applyNumberFormat="1" applyFont="1" applyFill="1" applyAlignment="1">
      <alignment horizontal="centerContinuous"/>
    </xf>
    <xf numFmtId="49" fontId="4" fillId="33" borderId="0" xfId="0" applyNumberFormat="1" applyFont="1" applyFill="1" applyAlignment="1">
      <alignment horizontal="centerContinuous" vertical="justify" wrapText="1"/>
    </xf>
    <xf numFmtId="49" fontId="4" fillId="0" borderId="0" xfId="0" applyNumberFormat="1" applyFont="1" applyAlignment="1">
      <alignment/>
    </xf>
    <xf numFmtId="49" fontId="4" fillId="0" borderId="0" xfId="0" applyNumberFormat="1" applyFont="1" applyFill="1" applyAlignment="1">
      <alignment/>
    </xf>
    <xf numFmtId="49" fontId="5" fillId="0" borderId="0" xfId="0" applyNumberFormat="1" applyFont="1" applyAlignment="1">
      <alignment horizontal="right"/>
    </xf>
    <xf numFmtId="49" fontId="18" fillId="0" borderId="0" xfId="0" applyNumberFormat="1" applyFont="1" applyAlignment="1">
      <alignment/>
    </xf>
    <xf numFmtId="1" fontId="4" fillId="0" borderId="0" xfId="0" applyNumberFormat="1" applyFont="1" applyBorder="1" applyAlignment="1">
      <alignment/>
    </xf>
    <xf numFmtId="49" fontId="19" fillId="33" borderId="0" xfId="0" applyNumberFormat="1" applyFont="1" applyFill="1" applyAlignment="1">
      <alignment/>
    </xf>
    <xf numFmtId="49" fontId="4" fillId="0" borderId="0" xfId="0" applyNumberFormat="1" applyFont="1" applyBorder="1" applyAlignment="1">
      <alignment/>
    </xf>
    <xf numFmtId="0" fontId="20" fillId="0" borderId="0" xfId="57" applyFont="1" applyBorder="1">
      <alignment/>
      <protection/>
    </xf>
    <xf numFmtId="0" fontId="9" fillId="33" borderId="0" xfId="0" applyFont="1" applyFill="1" applyAlignment="1">
      <alignment/>
    </xf>
    <xf numFmtId="0" fontId="12" fillId="0" borderId="0" xfId="0" applyFont="1" applyBorder="1" applyAlignment="1">
      <alignment horizontal="right"/>
    </xf>
    <xf numFmtId="49" fontId="24" fillId="0" borderId="0" xfId="0" applyNumberFormat="1" applyFont="1" applyFill="1" applyBorder="1" applyAlignment="1">
      <alignment horizontal="right"/>
    </xf>
    <xf numFmtId="39" fontId="24" fillId="0" borderId="0" xfId="0" applyNumberFormat="1" applyFont="1" applyFill="1" applyBorder="1" applyAlignment="1">
      <alignment horizontal="right"/>
    </xf>
    <xf numFmtId="39" fontId="18" fillId="0" borderId="0" xfId="0" applyNumberFormat="1" applyFont="1" applyFill="1" applyBorder="1" applyAlignment="1">
      <alignment horizontal="right"/>
    </xf>
    <xf numFmtId="49" fontId="5" fillId="0" borderId="0" xfId="0" applyNumberFormat="1" applyFont="1" applyFill="1" applyBorder="1" applyAlignment="1">
      <alignment/>
    </xf>
    <xf numFmtId="49" fontId="4" fillId="0" borderId="0" xfId="0" applyNumberFormat="1" applyFont="1" applyFill="1" applyBorder="1" applyAlignment="1">
      <alignment/>
    </xf>
    <xf numFmtId="49" fontId="8" fillId="0" borderId="0" xfId="0" applyNumberFormat="1" applyFont="1" applyFill="1" applyBorder="1" applyAlignment="1">
      <alignment horizontal="right"/>
    </xf>
    <xf numFmtId="37" fontId="22" fillId="0" borderId="0" xfId="0" applyNumberFormat="1" applyFont="1" applyFill="1" applyBorder="1" applyAlignment="1">
      <alignment horizontal="right"/>
    </xf>
    <xf numFmtId="49" fontId="25" fillId="0" borderId="0" xfId="0" applyNumberFormat="1" applyFont="1" applyFill="1" applyBorder="1" applyAlignment="1">
      <alignment horizontal="centerContinuous"/>
    </xf>
    <xf numFmtId="49" fontId="4" fillId="0" borderId="0" xfId="0" applyNumberFormat="1" applyFont="1" applyFill="1" applyBorder="1" applyAlignment="1">
      <alignment horizontal="centerContinuous"/>
    </xf>
    <xf numFmtId="49" fontId="10" fillId="0" borderId="0" xfId="0" applyNumberFormat="1" applyFont="1" applyFill="1" applyBorder="1" applyAlignment="1">
      <alignment horizontal="centerContinuous"/>
    </xf>
    <xf numFmtId="0" fontId="0" fillId="0" borderId="0" xfId="0" applyFill="1" applyBorder="1" applyAlignment="1">
      <alignment horizontal="centerContinuous"/>
    </xf>
    <xf numFmtId="0" fontId="0" fillId="0" borderId="0" xfId="0"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right"/>
    </xf>
    <xf numFmtId="49" fontId="24" fillId="0" borderId="0" xfId="0" applyNumberFormat="1" applyFont="1" applyFill="1" applyBorder="1" applyAlignment="1">
      <alignment/>
    </xf>
    <xf numFmtId="49" fontId="18" fillId="0" borderId="0" xfId="0" applyNumberFormat="1" applyFont="1" applyFill="1" applyBorder="1" applyAlignment="1">
      <alignment/>
    </xf>
    <xf numFmtId="39" fontId="24" fillId="0" borderId="0" xfId="0" applyNumberFormat="1" applyFont="1" applyFill="1" applyBorder="1" applyAlignment="1">
      <alignment/>
    </xf>
    <xf numFmtId="38" fontId="5" fillId="0" borderId="0" xfId="0" applyNumberFormat="1" applyFont="1" applyFill="1" applyBorder="1" applyAlignment="1">
      <alignment/>
    </xf>
    <xf numFmtId="49" fontId="18" fillId="0" borderId="0" xfId="0" applyNumberFormat="1" applyFont="1" applyFill="1" applyBorder="1" applyAlignment="1">
      <alignment horizontal="right"/>
    </xf>
    <xf numFmtId="39" fontId="18" fillId="0" borderId="0" xfId="0" applyNumberFormat="1" applyFont="1" applyFill="1" applyBorder="1" applyAlignment="1">
      <alignment/>
    </xf>
    <xf numFmtId="38" fontId="4" fillId="0" borderId="0" xfId="0" applyNumberFormat="1" applyFont="1" applyFill="1" applyBorder="1" applyAlignment="1">
      <alignment/>
    </xf>
    <xf numFmtId="37" fontId="24" fillId="0" borderId="0" xfId="0" applyNumberFormat="1" applyFont="1" applyFill="1" applyBorder="1" applyAlignment="1">
      <alignment/>
    </xf>
    <xf numFmtId="37" fontId="4" fillId="0" borderId="0" xfId="0" applyNumberFormat="1" applyFont="1" applyFill="1" applyBorder="1" applyAlignment="1">
      <alignment/>
    </xf>
    <xf numFmtId="39" fontId="4" fillId="0" borderId="0" xfId="0" applyNumberFormat="1" applyFont="1" applyFill="1" applyBorder="1" applyAlignment="1">
      <alignment/>
    </xf>
    <xf numFmtId="37" fontId="23" fillId="0" borderId="0" xfId="0" applyNumberFormat="1" applyFont="1" applyFill="1" applyBorder="1" applyAlignment="1">
      <alignment/>
    </xf>
    <xf numFmtId="49" fontId="9" fillId="33" borderId="0" xfId="0" applyNumberFormat="1" applyFont="1" applyFill="1" applyBorder="1" applyAlignment="1">
      <alignment/>
    </xf>
    <xf numFmtId="49" fontId="22" fillId="0" borderId="0" xfId="0" applyNumberFormat="1" applyFont="1" applyFill="1" applyBorder="1" applyAlignment="1">
      <alignment horizontal="right"/>
    </xf>
    <xf numFmtId="38" fontId="4" fillId="0" borderId="0" xfId="0" applyNumberFormat="1" applyFont="1" applyFill="1" applyBorder="1" applyAlignment="1">
      <alignment horizontal="right"/>
    </xf>
    <xf numFmtId="0" fontId="0" fillId="33" borderId="0" xfId="0" applyFill="1" applyBorder="1" applyAlignment="1">
      <alignment/>
    </xf>
    <xf numFmtId="49" fontId="4" fillId="33" borderId="0" xfId="0" applyNumberFormat="1" applyFont="1" applyFill="1" applyBorder="1" applyAlignment="1">
      <alignment/>
    </xf>
    <xf numFmtId="38" fontId="5" fillId="0" borderId="0" xfId="0" applyNumberFormat="1" applyFont="1" applyFill="1" applyBorder="1" applyAlignment="1">
      <alignment horizontal="center"/>
    </xf>
    <xf numFmtId="38" fontId="5" fillId="0" borderId="0" xfId="0" applyNumberFormat="1" applyFont="1" applyBorder="1" applyAlignment="1">
      <alignment horizontal="center"/>
    </xf>
    <xf numFmtId="37" fontId="4" fillId="33" borderId="0" xfId="0" applyNumberFormat="1" applyFont="1" applyFill="1" applyBorder="1" applyAlignment="1">
      <alignment horizontal="right"/>
    </xf>
    <xf numFmtId="38" fontId="5" fillId="0" borderId="0" xfId="0" applyNumberFormat="1" applyFont="1" applyFill="1" applyBorder="1" applyAlignment="1">
      <alignment horizontal="right"/>
    </xf>
    <xf numFmtId="38" fontId="5" fillId="0" borderId="0" xfId="0" applyNumberFormat="1" applyFont="1" applyFill="1" applyBorder="1" applyAlignment="1">
      <alignment horizontal="left"/>
    </xf>
    <xf numFmtId="0" fontId="4" fillId="0" borderId="0" xfId="0" applyFont="1" applyFill="1" applyBorder="1" applyAlignment="1">
      <alignment/>
    </xf>
    <xf numFmtId="49" fontId="6" fillId="0" borderId="0" xfId="0" applyNumberFormat="1" applyFont="1" applyFill="1" applyBorder="1" applyAlignment="1">
      <alignment horizontal="right"/>
    </xf>
    <xf numFmtId="49" fontId="18" fillId="0" borderId="0" xfId="0" applyNumberFormat="1" applyFont="1" applyFill="1" applyBorder="1" applyAlignment="1">
      <alignment horizontal="center"/>
    </xf>
    <xf numFmtId="39" fontId="18" fillId="0" borderId="0" xfId="0" applyNumberFormat="1" applyFont="1" applyFill="1" applyBorder="1" applyAlignment="1">
      <alignment horizontal="center"/>
    </xf>
    <xf numFmtId="1" fontId="24" fillId="0" borderId="0" xfId="0" applyNumberFormat="1" applyFont="1" applyFill="1" applyBorder="1" applyAlignment="1">
      <alignment/>
    </xf>
    <xf numFmtId="38" fontId="24" fillId="0" borderId="0" xfId="0" applyNumberFormat="1" applyFont="1" applyFill="1" applyBorder="1" applyAlignment="1">
      <alignment/>
    </xf>
    <xf numFmtId="1" fontId="24" fillId="0" borderId="0" xfId="0" applyNumberFormat="1" applyFont="1" applyFill="1" applyBorder="1" applyAlignment="1">
      <alignment horizontal="right"/>
    </xf>
    <xf numFmtId="49" fontId="15" fillId="0" borderId="0" xfId="0" applyNumberFormat="1" applyFont="1" applyAlignment="1">
      <alignment horizontal="centerContinuous"/>
    </xf>
    <xf numFmtId="1" fontId="12" fillId="0" borderId="24" xfId="0" applyNumberFormat="1" applyFont="1" applyFill="1" applyBorder="1" applyAlignment="1">
      <alignment horizontal="right"/>
    </xf>
    <xf numFmtId="0" fontId="27" fillId="0" borderId="0" xfId="0" applyFont="1" applyAlignment="1">
      <alignment/>
    </xf>
    <xf numFmtId="49" fontId="15" fillId="0" borderId="0" xfId="0" applyNumberFormat="1" applyFont="1" applyAlignment="1">
      <alignment horizontal="left"/>
    </xf>
    <xf numFmtId="49" fontId="28" fillId="0" borderId="0" xfId="0" applyNumberFormat="1" applyFont="1" applyFill="1" applyAlignment="1">
      <alignment horizontal="left"/>
    </xf>
    <xf numFmtId="49" fontId="26" fillId="0" borderId="0" xfId="0" applyNumberFormat="1" applyFont="1" applyAlignment="1">
      <alignment horizontal="right"/>
    </xf>
    <xf numFmtId="0" fontId="27" fillId="0" borderId="0" xfId="0" applyFont="1" applyAlignment="1">
      <alignment horizontal="right"/>
    </xf>
    <xf numFmtId="49" fontId="0" fillId="0" borderId="0" xfId="0" applyNumberFormat="1" applyBorder="1" applyAlignment="1">
      <alignment/>
    </xf>
    <xf numFmtId="49" fontId="5" fillId="0" borderId="0" xfId="0" applyNumberFormat="1" applyFont="1" applyBorder="1" applyAlignment="1">
      <alignment horizontal="right"/>
    </xf>
    <xf numFmtId="2" fontId="20" fillId="0" borderId="0" xfId="57" applyNumberFormat="1" applyFont="1" applyBorder="1">
      <alignment/>
      <protection/>
    </xf>
    <xf numFmtId="2" fontId="20" fillId="0" borderId="0" xfId="57" applyNumberFormat="1" applyFont="1" applyBorder="1" applyProtection="1">
      <alignment/>
      <protection locked="0"/>
    </xf>
    <xf numFmtId="2" fontId="20" fillId="0" borderId="0" xfId="57" applyNumberFormat="1" applyFont="1" applyBorder="1" applyAlignment="1" applyProtection="1">
      <alignment horizontal="right"/>
      <protection locked="0"/>
    </xf>
    <xf numFmtId="49" fontId="18" fillId="0" borderId="0" xfId="0" applyNumberFormat="1" applyFont="1" applyBorder="1" applyAlignment="1">
      <alignment/>
    </xf>
    <xf numFmtId="49" fontId="5" fillId="0" borderId="0" xfId="0" applyNumberFormat="1" applyFont="1" applyFill="1" applyAlignment="1">
      <alignment horizontal="left"/>
    </xf>
    <xf numFmtId="49" fontId="5" fillId="34" borderId="25" xfId="0" applyNumberFormat="1" applyFont="1" applyFill="1" applyBorder="1" applyAlignment="1">
      <alignment horizontal="right"/>
    </xf>
    <xf numFmtId="49" fontId="5" fillId="34" borderId="26" xfId="0" applyNumberFormat="1" applyFont="1" applyFill="1" applyBorder="1" applyAlignment="1">
      <alignment horizontal="right"/>
    </xf>
    <xf numFmtId="49" fontId="5" fillId="34" borderId="27" xfId="0" applyNumberFormat="1" applyFont="1" applyFill="1" applyBorder="1" applyAlignment="1">
      <alignment horizontal="right"/>
    </xf>
    <xf numFmtId="49" fontId="5" fillId="34" borderId="27" xfId="0" applyNumberFormat="1" applyFont="1" applyFill="1" applyBorder="1" applyAlignment="1">
      <alignment horizontal="left"/>
    </xf>
    <xf numFmtId="49" fontId="18" fillId="34" borderId="28" xfId="0" applyNumberFormat="1" applyFont="1" applyFill="1" applyBorder="1" applyAlignment="1">
      <alignment horizontal="left"/>
    </xf>
    <xf numFmtId="49" fontId="18" fillId="34" borderId="29" xfId="0" applyNumberFormat="1" applyFont="1" applyFill="1" applyBorder="1" applyAlignment="1">
      <alignment horizontal="left"/>
    </xf>
    <xf numFmtId="49" fontId="18" fillId="34" borderId="30" xfId="0" applyNumberFormat="1" applyFont="1" applyFill="1" applyBorder="1" applyAlignment="1">
      <alignment horizontal="left"/>
    </xf>
    <xf numFmtId="49" fontId="5" fillId="34" borderId="31" xfId="0" applyNumberFormat="1" applyFont="1" applyFill="1" applyBorder="1" applyAlignment="1">
      <alignment horizontal="right"/>
    </xf>
    <xf numFmtId="49" fontId="5" fillId="34" borderId="32" xfId="0" applyNumberFormat="1" applyFont="1" applyFill="1" applyBorder="1" applyAlignment="1">
      <alignment horizontal="right"/>
    </xf>
    <xf numFmtId="49" fontId="5" fillId="34" borderId="33" xfId="0" applyNumberFormat="1" applyFont="1" applyFill="1" applyBorder="1" applyAlignment="1">
      <alignment horizontal="right"/>
    </xf>
    <xf numFmtId="49" fontId="4" fillId="0" borderId="34" xfId="0" applyNumberFormat="1" applyFont="1" applyBorder="1" applyAlignment="1">
      <alignment horizontal="right"/>
    </xf>
    <xf numFmtId="1" fontId="4" fillId="0" borderId="34" xfId="0" applyNumberFormat="1" applyFont="1" applyBorder="1" applyAlignment="1">
      <alignment horizontal="right"/>
    </xf>
    <xf numFmtId="49" fontId="5" fillId="0" borderId="35" xfId="0" applyNumberFormat="1" applyFont="1" applyBorder="1" applyAlignment="1">
      <alignment/>
    </xf>
    <xf numFmtId="1" fontId="4" fillId="0" borderId="35" xfId="0" applyNumberFormat="1" applyFont="1" applyBorder="1" applyAlignment="1">
      <alignment/>
    </xf>
    <xf numFmtId="49" fontId="4" fillId="34" borderId="28" xfId="0" applyNumberFormat="1" applyFont="1" applyFill="1" applyBorder="1" applyAlignment="1">
      <alignment/>
    </xf>
    <xf numFmtId="49" fontId="4" fillId="34" borderId="30" xfId="0" applyNumberFormat="1" applyFont="1" applyFill="1" applyBorder="1" applyAlignment="1">
      <alignment/>
    </xf>
    <xf numFmtId="49" fontId="4" fillId="34" borderId="33" xfId="0" applyNumberFormat="1" applyFont="1" applyFill="1" applyBorder="1" applyAlignment="1">
      <alignment horizontal="centerContinuous" vertical="justify" wrapText="1"/>
    </xf>
    <xf numFmtId="49" fontId="4" fillId="34" borderId="33" xfId="0" applyNumberFormat="1" applyFont="1" applyFill="1" applyBorder="1" applyAlignment="1">
      <alignment vertical="justify" wrapText="1"/>
    </xf>
    <xf numFmtId="0" fontId="0" fillId="34" borderId="31" xfId="0" applyFill="1" applyBorder="1" applyAlignment="1">
      <alignment/>
    </xf>
    <xf numFmtId="0" fontId="5" fillId="34" borderId="36" xfId="0" applyFont="1" applyFill="1" applyBorder="1" applyAlignment="1">
      <alignment horizontal="centerContinuous"/>
    </xf>
    <xf numFmtId="49" fontId="5" fillId="34" borderId="24" xfId="0" applyNumberFormat="1" applyFont="1" applyFill="1" applyBorder="1" applyAlignment="1">
      <alignment horizontal="centerContinuous"/>
    </xf>
    <xf numFmtId="0" fontId="0" fillId="34" borderId="31" xfId="0" applyFill="1" applyBorder="1" applyAlignment="1">
      <alignment horizontal="centerContinuous"/>
    </xf>
    <xf numFmtId="49" fontId="4" fillId="34" borderId="28" xfId="0" applyNumberFormat="1" applyFont="1" applyFill="1" applyBorder="1" applyAlignment="1">
      <alignment horizontal="centerContinuous"/>
    </xf>
    <xf numFmtId="49" fontId="4" fillId="34" borderId="30" xfId="0" applyNumberFormat="1" applyFont="1" applyFill="1" applyBorder="1" applyAlignment="1">
      <alignment horizontal="centerContinuous"/>
    </xf>
    <xf numFmtId="49" fontId="5" fillId="0" borderId="0" xfId="0" applyNumberFormat="1" applyFont="1" applyBorder="1" applyAlignment="1">
      <alignment/>
    </xf>
    <xf numFmtId="49" fontId="5" fillId="34" borderId="31" xfId="0" applyNumberFormat="1" applyFont="1" applyFill="1" applyBorder="1" applyAlignment="1">
      <alignment horizontal="left"/>
    </xf>
    <xf numFmtId="2" fontId="5" fillId="0" borderId="0" xfId="0" applyNumberFormat="1" applyFont="1" applyBorder="1" applyAlignment="1">
      <alignment horizontal="right"/>
    </xf>
    <xf numFmtId="1" fontId="4" fillId="0" borderId="0" xfId="0" applyNumberFormat="1" applyFont="1" applyBorder="1" applyAlignment="1">
      <alignment horizontal="right"/>
    </xf>
    <xf numFmtId="1" fontId="12" fillId="0" borderId="14" xfId="0" applyNumberFormat="1" applyFont="1" applyFill="1" applyBorder="1" applyAlignment="1">
      <alignment horizontal="right"/>
    </xf>
    <xf numFmtId="1" fontId="12" fillId="0" borderId="17" xfId="0" applyNumberFormat="1" applyFont="1" applyFill="1" applyBorder="1" applyAlignment="1">
      <alignment horizontal="right"/>
    </xf>
    <xf numFmtId="2" fontId="4" fillId="0" borderId="34" xfId="0" applyNumberFormat="1" applyFont="1" applyBorder="1" applyAlignment="1">
      <alignment horizontal="right"/>
    </xf>
    <xf numFmtId="49" fontId="29" fillId="0" borderId="0" xfId="0" applyNumberFormat="1" applyFont="1" applyAlignment="1">
      <alignment/>
    </xf>
    <xf numFmtId="49" fontId="29" fillId="0" borderId="0" xfId="0" applyNumberFormat="1" applyFont="1" applyAlignment="1">
      <alignment horizontal="right"/>
    </xf>
    <xf numFmtId="0" fontId="17" fillId="0" borderId="0" xfId="0" applyFont="1" applyAlignment="1">
      <alignment/>
    </xf>
    <xf numFmtId="49" fontId="7" fillId="0" borderId="0" xfId="0" applyNumberFormat="1" applyFont="1" applyAlignment="1">
      <alignment horizontal="right"/>
    </xf>
    <xf numFmtId="0" fontId="17" fillId="0" borderId="0" xfId="0" applyFont="1" applyAlignment="1">
      <alignment horizontal="right"/>
    </xf>
    <xf numFmtId="2" fontId="4" fillId="0" borderId="35" xfId="0" applyNumberFormat="1" applyFont="1" applyBorder="1" applyAlignment="1">
      <alignment/>
    </xf>
    <xf numFmtId="49" fontId="18" fillId="35" borderId="37" xfId="0" applyNumberFormat="1" applyFont="1" applyFill="1" applyBorder="1" applyAlignment="1">
      <alignment/>
    </xf>
    <xf numFmtId="49" fontId="5" fillId="35" borderId="38" xfId="0" applyNumberFormat="1" applyFont="1" applyFill="1" applyBorder="1" applyAlignment="1">
      <alignment horizontal="right"/>
    </xf>
    <xf numFmtId="0" fontId="0" fillId="35" borderId="38" xfId="0" applyFill="1" applyBorder="1" applyAlignment="1">
      <alignment/>
    </xf>
    <xf numFmtId="49" fontId="0" fillId="35" borderId="38" xfId="0" applyNumberFormat="1" applyFill="1" applyBorder="1" applyAlignment="1">
      <alignment/>
    </xf>
    <xf numFmtId="49" fontId="0" fillId="35" borderId="37" xfId="0" applyNumberFormat="1" applyFill="1" applyBorder="1" applyAlignment="1">
      <alignment/>
    </xf>
    <xf numFmtId="49" fontId="0" fillId="35" borderId="39" xfId="0" applyNumberFormat="1" applyFill="1" applyBorder="1" applyAlignment="1">
      <alignment/>
    </xf>
    <xf numFmtId="1" fontId="4" fillId="35" borderId="34" xfId="0" applyNumberFormat="1" applyFont="1" applyFill="1" applyBorder="1" applyAlignment="1">
      <alignment horizontal="right"/>
    </xf>
    <xf numFmtId="49" fontId="4" fillId="35" borderId="34" xfId="0" applyNumberFormat="1" applyFont="1" applyFill="1" applyBorder="1" applyAlignment="1">
      <alignment horizontal="right"/>
    </xf>
    <xf numFmtId="49" fontId="0" fillId="35" borderId="0" xfId="0" applyNumberFormat="1" applyFill="1" applyAlignment="1">
      <alignment/>
    </xf>
    <xf numFmtId="1" fontId="0" fillId="35" borderId="0" xfId="0" applyNumberFormat="1" applyFill="1" applyAlignment="1">
      <alignment/>
    </xf>
    <xf numFmtId="37" fontId="11" fillId="35" borderId="0" xfId="0" applyNumberFormat="1" applyFont="1" applyFill="1" applyBorder="1" applyAlignment="1">
      <alignment/>
    </xf>
    <xf numFmtId="49" fontId="4" fillId="35" borderId="37" xfId="0" applyNumberFormat="1" applyFont="1" applyFill="1" applyBorder="1" applyAlignment="1">
      <alignment/>
    </xf>
    <xf numFmtId="49" fontId="4" fillId="35" borderId="39" xfId="0" applyNumberFormat="1" applyFont="1" applyFill="1" applyBorder="1" applyAlignment="1">
      <alignment horizontal="right"/>
    </xf>
    <xf numFmtId="49" fontId="5" fillId="35" borderId="39" xfId="0" applyNumberFormat="1" applyFont="1" applyFill="1" applyBorder="1" applyAlignment="1">
      <alignment horizontal="centerContinuous"/>
    </xf>
    <xf numFmtId="0" fontId="0" fillId="35" borderId="37" xfId="0" applyFill="1" applyBorder="1" applyAlignment="1">
      <alignment/>
    </xf>
    <xf numFmtId="49" fontId="4" fillId="35" borderId="39" xfId="0" applyNumberFormat="1" applyFont="1" applyFill="1" applyBorder="1" applyAlignment="1">
      <alignment vertical="justify" wrapText="1"/>
    </xf>
    <xf numFmtId="1" fontId="4" fillId="35" borderId="34" xfId="0" applyNumberFormat="1" applyFont="1" applyFill="1" applyBorder="1" applyAlignment="1">
      <alignment horizontal="right"/>
    </xf>
    <xf numFmtId="0" fontId="4" fillId="35" borderId="37" xfId="0" applyFont="1" applyFill="1" applyBorder="1" applyAlignment="1">
      <alignment horizontal="centerContinuous"/>
    </xf>
    <xf numFmtId="0" fontId="0" fillId="35" borderId="37" xfId="0" applyNumberFormat="1" applyFill="1" applyBorder="1" applyAlignment="1">
      <alignment/>
    </xf>
    <xf numFmtId="0" fontId="4" fillId="35" borderId="37" xfId="0" applyFont="1" applyFill="1" applyBorder="1" applyAlignment="1">
      <alignment horizontal="left"/>
    </xf>
    <xf numFmtId="49" fontId="4" fillId="35" borderId="37" xfId="0" applyNumberFormat="1" applyFont="1" applyFill="1" applyBorder="1" applyAlignment="1">
      <alignment horizontal="left"/>
    </xf>
    <xf numFmtId="0" fontId="7" fillId="0" borderId="0" xfId="0" applyNumberFormat="1"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XP_REP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352425</xdr:rowOff>
    </xdr:from>
    <xdr:to>
      <xdr:col>1</xdr:col>
      <xdr:colOff>600075</xdr:colOff>
      <xdr:row>8</xdr:row>
      <xdr:rowOff>352425</xdr:rowOff>
    </xdr:to>
    <xdr:sp>
      <xdr:nvSpPr>
        <xdr:cNvPr id="1" name="Line 1"/>
        <xdr:cNvSpPr>
          <a:spLocks/>
        </xdr:cNvSpPr>
      </xdr:nvSpPr>
      <xdr:spPr>
        <a:xfrm flipV="1">
          <a:off x="1609725" y="1914525"/>
          <a:ext cx="561975" cy="0"/>
        </a:xfrm>
        <a:prstGeom prst="line">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8</xdr:row>
      <xdr:rowOff>295275</xdr:rowOff>
    </xdr:from>
    <xdr:to>
      <xdr:col>1</xdr:col>
      <xdr:colOff>600075</xdr:colOff>
      <xdr:row>8</xdr:row>
      <xdr:rowOff>295275</xdr:rowOff>
    </xdr:to>
    <xdr:sp>
      <xdr:nvSpPr>
        <xdr:cNvPr id="2" name="Line 5"/>
        <xdr:cNvSpPr>
          <a:spLocks/>
        </xdr:cNvSpPr>
      </xdr:nvSpPr>
      <xdr:spPr>
        <a:xfrm flipV="1">
          <a:off x="1600200" y="1857375"/>
          <a:ext cx="5715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8</xdr:row>
      <xdr:rowOff>371475</xdr:rowOff>
    </xdr:from>
    <xdr:to>
      <xdr:col>11</xdr:col>
      <xdr:colOff>76200</xdr:colOff>
      <xdr:row>8</xdr:row>
      <xdr:rowOff>371475</xdr:rowOff>
    </xdr:to>
    <xdr:sp>
      <xdr:nvSpPr>
        <xdr:cNvPr id="3" name="Line 6"/>
        <xdr:cNvSpPr>
          <a:spLocks/>
        </xdr:cNvSpPr>
      </xdr:nvSpPr>
      <xdr:spPr>
        <a:xfrm flipV="1">
          <a:off x="5200650" y="1933575"/>
          <a:ext cx="5200650" cy="0"/>
        </a:xfrm>
        <a:prstGeom prst="line">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276225</xdr:colOff>
      <xdr:row>8</xdr:row>
      <xdr:rowOff>295275</xdr:rowOff>
    </xdr:from>
    <xdr:to>
      <xdr:col>11</xdr:col>
      <xdr:colOff>66675</xdr:colOff>
      <xdr:row>8</xdr:row>
      <xdr:rowOff>295275</xdr:rowOff>
    </xdr:to>
    <xdr:sp>
      <xdr:nvSpPr>
        <xdr:cNvPr id="4" name="Line 7"/>
        <xdr:cNvSpPr>
          <a:spLocks/>
        </xdr:cNvSpPr>
      </xdr:nvSpPr>
      <xdr:spPr>
        <a:xfrm flipV="1">
          <a:off x="5200650" y="1857375"/>
          <a:ext cx="51911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66675</xdr:rowOff>
    </xdr:from>
    <xdr:to>
      <xdr:col>3</xdr:col>
      <xdr:colOff>762000</xdr:colOff>
      <xdr:row>7</xdr:row>
      <xdr:rowOff>9525</xdr:rowOff>
    </xdr:to>
    <xdr:sp>
      <xdr:nvSpPr>
        <xdr:cNvPr id="5" name="Rektangel 8"/>
        <xdr:cNvSpPr>
          <a:spLocks/>
        </xdr:cNvSpPr>
      </xdr:nvSpPr>
      <xdr:spPr>
        <a:xfrm>
          <a:off x="1571625" y="228600"/>
          <a:ext cx="2867025" cy="1162050"/>
        </a:xfrm>
        <a:prstGeom prst="roundRect">
          <a:avLst/>
        </a:pr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1209675</xdr:colOff>
      <xdr:row>1</xdr:row>
      <xdr:rowOff>47625</xdr:rowOff>
    </xdr:from>
    <xdr:to>
      <xdr:col>11</xdr:col>
      <xdr:colOff>38100</xdr:colOff>
      <xdr:row>7</xdr:row>
      <xdr:rowOff>0</xdr:rowOff>
    </xdr:to>
    <xdr:sp>
      <xdr:nvSpPr>
        <xdr:cNvPr id="6" name="Rektangel 9"/>
        <xdr:cNvSpPr>
          <a:spLocks/>
        </xdr:cNvSpPr>
      </xdr:nvSpPr>
      <xdr:spPr>
        <a:xfrm>
          <a:off x="7210425" y="209550"/>
          <a:ext cx="3152775" cy="1171575"/>
        </a:xfrm>
        <a:prstGeom prst="roundRect">
          <a:avLst/>
        </a:prstGeom>
        <a:noFill/>
        <a:ln w="1714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K73"/>
  <sheetViews>
    <sheetView showGridLines="0" tabSelected="1" zoomScale="75" zoomScaleNormal="75" zoomScalePageLayoutView="0" workbookViewId="0" topLeftCell="A49">
      <pane xSplit="1" topLeftCell="B1" activePane="topRight" state="frozen"/>
      <selection pane="topLeft" activeCell="A1" sqref="A1"/>
      <selection pane="topRight" activeCell="E89" sqref="E89"/>
    </sheetView>
  </sheetViews>
  <sheetFormatPr defaultColWidth="9.140625" defaultRowHeight="12.75"/>
  <cols>
    <col min="1" max="1" width="23.57421875" style="1" customWidth="1"/>
    <col min="2" max="2" width="9.140625" style="2" customWidth="1"/>
    <col min="3" max="3" width="22.421875" style="3" customWidth="1"/>
    <col min="4" max="4" width="18.7109375" style="3" customWidth="1"/>
    <col min="5" max="5" width="16.140625" style="35" customWidth="1"/>
    <col min="6" max="6" width="29.00390625" style="3" customWidth="1"/>
    <col min="7" max="7" width="5.140625" style="0" customWidth="1"/>
    <col min="8" max="8" width="3.8515625" style="3" customWidth="1"/>
    <col min="9" max="10" width="8.7109375" style="3" customWidth="1"/>
    <col min="11" max="11" width="9.421875" style="3" customWidth="1"/>
    <col min="12" max="16384" width="9.140625" style="3" customWidth="1"/>
  </cols>
  <sheetData>
    <row r="1" ht="12.75"/>
    <row r="2" ht="12.75"/>
    <row r="3" spans="1:11" ht="22.5">
      <c r="A3" s="8" t="s">
        <v>0</v>
      </c>
      <c r="B3" s="154" t="s">
        <v>30</v>
      </c>
      <c r="C3"/>
      <c r="E3" s="155"/>
      <c r="F3"/>
      <c r="H3"/>
      <c r="I3" s="114"/>
      <c r="K3" s="155" t="s">
        <v>116</v>
      </c>
    </row>
    <row r="4" spans="1:11" ht="15.75">
      <c r="A4" s="8" t="s">
        <v>31</v>
      </c>
      <c r="B4" s="50" t="s">
        <v>32</v>
      </c>
      <c r="C4" s="156"/>
      <c r="D4" s="49"/>
      <c r="E4" s="49"/>
      <c r="F4" s="156"/>
      <c r="G4" s="156"/>
      <c r="H4" s="156"/>
      <c r="I4" s="157"/>
      <c r="J4" s="49"/>
      <c r="K4" s="181" t="str">
        <f>(INDEX(Faste_data!$B$3:$C$50,MATCH(Reiseregning!K3,Faste_data!$B$3:$B$50,0),2))</f>
        <v>Testgata</v>
      </c>
    </row>
    <row r="5" spans="1:11" ht="15.75">
      <c r="A5" s="8" t="s">
        <v>33</v>
      </c>
      <c r="B5" s="50" t="s">
        <v>34</v>
      </c>
      <c r="C5" s="156"/>
      <c r="D5" s="49"/>
      <c r="E5" s="49"/>
      <c r="F5" s="156"/>
      <c r="G5" s="156"/>
      <c r="H5" s="156"/>
      <c r="I5" s="157"/>
      <c r="J5" s="49"/>
      <c r="K5" s="181" t="str">
        <f>INDEX(Faste_data!$D$3:$E$50,MATCH(Reiseregning!K3,Faste_data!$D$3:$D$50,0),2)</f>
        <v>2609 Test</v>
      </c>
    </row>
    <row r="6" spans="1:11" ht="15">
      <c r="A6" s="65" t="s">
        <v>35</v>
      </c>
      <c r="B6" s="156" t="s">
        <v>97</v>
      </c>
      <c r="C6" s="156"/>
      <c r="D6" s="49"/>
      <c r="E6" s="49"/>
      <c r="F6" s="156"/>
      <c r="G6" s="156"/>
      <c r="H6" s="156"/>
      <c r="I6" s="158"/>
      <c r="J6" s="49"/>
      <c r="K6" s="158" t="str">
        <f>INDEX(Faste_data!$F$3:$G$50,MATCH(Reiseregning!$K$3,Faste_data!$F$3:$F$50,0),2)</f>
        <v>2000.07.14675</v>
      </c>
    </row>
    <row r="7" spans="1:10" ht="14.25">
      <c r="A7" s="65"/>
      <c r="B7"/>
      <c r="C7" s="111"/>
      <c r="E7" s="3"/>
      <c r="H7" s="115"/>
      <c r="I7" s="115"/>
      <c r="J7"/>
    </row>
    <row r="8" spans="1:10" ht="14.25">
      <c r="A8" s="65"/>
      <c r="B8"/>
      <c r="C8" s="111"/>
      <c r="E8" s="3"/>
      <c r="H8" s="115"/>
      <c r="I8" s="115"/>
      <c r="J8"/>
    </row>
    <row r="9" spans="1:10" ht="46.5">
      <c r="A9" s="8" t="s">
        <v>4</v>
      </c>
      <c r="B9"/>
      <c r="C9" s="113" t="s">
        <v>36</v>
      </c>
      <c r="D9" s="112"/>
      <c r="E9"/>
      <c r="F9" s="109"/>
      <c r="H9" s="109"/>
      <c r="I9" s="109"/>
      <c r="J9" s="109"/>
    </row>
    <row r="10" spans="2:8" ht="16.5">
      <c r="B10" s="122"/>
      <c r="C10" s="60"/>
      <c r="D10" s="121"/>
      <c r="E10" s="117"/>
      <c r="F10" s="117"/>
      <c r="H10" s="59"/>
    </row>
    <row r="11" spans="2:11" ht="16.5" customHeight="1">
      <c r="B11" s="123"/>
      <c r="C11" s="124" t="s">
        <v>37</v>
      </c>
      <c r="D11" s="160"/>
      <c r="E11" s="161"/>
      <c r="F11" s="161"/>
      <c r="G11" s="162"/>
      <c r="H11" s="161"/>
      <c r="I11" s="163"/>
      <c r="J11" s="163"/>
      <c r="K11" s="165"/>
    </row>
    <row r="12" spans="2:8" ht="16.5" customHeight="1">
      <c r="B12" s="122"/>
      <c r="C12" s="60"/>
      <c r="D12" s="121"/>
      <c r="E12" s="117"/>
      <c r="F12" s="117"/>
      <c r="H12" s="59"/>
    </row>
    <row r="13" spans="1:11" ht="16.5" customHeight="1">
      <c r="A13" s="8" t="s">
        <v>38</v>
      </c>
      <c r="B13" s="126" t="s">
        <v>39</v>
      </c>
      <c r="C13" s="164"/>
      <c r="D13" s="165"/>
      <c r="E13" s="116"/>
      <c r="F13" s="125" t="s">
        <v>40</v>
      </c>
      <c r="G13" s="164"/>
      <c r="H13" s="164"/>
      <c r="I13" s="161"/>
      <c r="J13" s="161"/>
      <c r="K13" s="165"/>
    </row>
    <row r="14" spans="2:8" ht="16.5" customHeight="1">
      <c r="B14" s="122"/>
      <c r="C14" s="60"/>
      <c r="D14" s="60"/>
      <c r="E14" s="59"/>
      <c r="F14" s="59"/>
      <c r="H14" s="59"/>
    </row>
    <row r="15" spans="2:11" ht="16.5" customHeight="1">
      <c r="B15" s="123"/>
      <c r="C15" s="124" t="s">
        <v>41</v>
      </c>
      <c r="D15" s="160"/>
      <c r="E15" s="161"/>
      <c r="F15" s="161"/>
      <c r="G15" s="162"/>
      <c r="H15" s="161"/>
      <c r="I15" s="163"/>
      <c r="J15" s="163"/>
      <c r="K15" s="165"/>
    </row>
    <row r="16" spans="2:8" ht="16.5">
      <c r="B16" s="122"/>
      <c r="C16" s="122"/>
      <c r="D16" s="121"/>
      <c r="E16" s="117"/>
      <c r="F16" s="59"/>
      <c r="H16" s="59"/>
    </row>
    <row r="17" ht="12.75">
      <c r="A17" s="1"/>
    </row>
    <row r="18" spans="2:8" ht="16.5">
      <c r="B18" s="60"/>
      <c r="D18" s="60"/>
      <c r="E18" s="59"/>
      <c r="F18" s="59"/>
      <c r="H18" s="59"/>
    </row>
    <row r="19" spans="1:6" ht="16.5">
      <c r="A19" s="1" t="s">
        <v>42</v>
      </c>
      <c r="B19" s="127" t="s">
        <v>43</v>
      </c>
      <c r="C19" s="128"/>
      <c r="D19" s="128"/>
      <c r="E19" s="128"/>
      <c r="F19" s="129"/>
    </row>
    <row r="20" spans="2:6" ht="15">
      <c r="B20" s="130"/>
      <c r="C20" s="131" t="s">
        <v>44</v>
      </c>
      <c r="D20" s="131" t="s">
        <v>45</v>
      </c>
      <c r="E20" s="131" t="s">
        <v>46</v>
      </c>
      <c r="F20" s="132" t="s">
        <v>10</v>
      </c>
    </row>
    <row r="21" spans="2:6" ht="16.5">
      <c r="B21" s="60"/>
      <c r="C21" s="178"/>
      <c r="D21" s="178"/>
      <c r="E21" s="153">
        <v>4.05</v>
      </c>
      <c r="F21" s="153">
        <f>(D21-C21)*E21</f>
        <v>0</v>
      </c>
    </row>
    <row r="22" spans="2:9" ht="16.5">
      <c r="B22" s="60"/>
      <c r="C22" s="166"/>
      <c r="D22" s="166"/>
      <c r="E22" s="153"/>
      <c r="F22" s="153">
        <f>(D22-C22)*E22</f>
        <v>0</v>
      </c>
      <c r="I22" s="116"/>
    </row>
    <row r="23" spans="2:9" ht="17.25" thickBot="1">
      <c r="B23" s="60"/>
      <c r="C23" s="149"/>
      <c r="D23" s="149"/>
      <c r="E23" s="135" t="s">
        <v>24</v>
      </c>
      <c r="F23" s="159">
        <f>SUM(F17:F22)</f>
        <v>0</v>
      </c>
      <c r="I23" s="116"/>
    </row>
    <row r="24" spans="2:9" ht="17.25" thickTop="1">
      <c r="B24" s="60"/>
      <c r="C24" s="149"/>
      <c r="D24" s="149"/>
      <c r="E24" s="147"/>
      <c r="F24" s="61"/>
      <c r="I24" s="116"/>
    </row>
    <row r="25" spans="3:6" ht="12.75">
      <c r="C25" s="64"/>
      <c r="D25" s="118"/>
      <c r="E25" s="119"/>
      <c r="F25" s="120"/>
    </row>
    <row r="26" spans="1:6" ht="16.5">
      <c r="A26" s="1" t="s">
        <v>47</v>
      </c>
      <c r="B26" s="127" t="s">
        <v>112</v>
      </c>
      <c r="C26" s="128"/>
      <c r="D26" s="128"/>
      <c r="E26" s="128"/>
      <c r="F26" s="129"/>
    </row>
    <row r="27" spans="1:8" s="49" customFormat="1" ht="15">
      <c r="A27" s="51"/>
      <c r="B27" s="130"/>
      <c r="C27" s="131"/>
      <c r="D27" s="131" t="s">
        <v>8</v>
      </c>
      <c r="E27" s="131" t="s">
        <v>46</v>
      </c>
      <c r="F27" s="132" t="s">
        <v>48</v>
      </c>
      <c r="G27"/>
      <c r="H27" s="52"/>
    </row>
    <row r="28" spans="1:8" s="49" customFormat="1" ht="15.75" customHeight="1">
      <c r="A28" s="8" t="s">
        <v>49</v>
      </c>
      <c r="B28" s="137"/>
      <c r="C28" s="138"/>
      <c r="D28" s="167"/>
      <c r="E28" s="133" t="s">
        <v>121</v>
      </c>
      <c r="F28" s="153">
        <f aca="true" t="shared" si="0" ref="F28:F36">IF(D28&lt;&gt;"",(D28*E28),"")</f>
      </c>
      <c r="G28"/>
      <c r="H28" s="63"/>
    </row>
    <row r="29" spans="1:8" s="49" customFormat="1" ht="15">
      <c r="A29" s="8" t="s">
        <v>50</v>
      </c>
      <c r="B29" s="142" t="s">
        <v>110</v>
      </c>
      <c r="C29" s="143"/>
      <c r="D29" s="167"/>
      <c r="E29" s="133" t="s">
        <v>121</v>
      </c>
      <c r="F29" s="153">
        <f t="shared" si="0"/>
      </c>
      <c r="G29"/>
      <c r="H29" s="63"/>
    </row>
    <row r="30" spans="1:8" s="49" customFormat="1" ht="15">
      <c r="A30" s="56"/>
      <c r="B30" s="144"/>
      <c r="C30" s="139"/>
      <c r="D30" s="167"/>
      <c r="E30" s="133" t="s">
        <v>121</v>
      </c>
      <c r="F30" s="153">
        <f t="shared" si="0"/>
      </c>
      <c r="G30"/>
      <c r="H30" s="63"/>
    </row>
    <row r="31" spans="1:8" s="49" customFormat="1" ht="15">
      <c r="A31" s="55"/>
      <c r="B31" s="145"/>
      <c r="C31" s="146"/>
      <c r="D31" s="167"/>
      <c r="E31" s="133" t="s">
        <v>122</v>
      </c>
      <c r="F31" s="153">
        <f>IF(D31&lt;&gt;"",(D31*E31),"")</f>
      </c>
      <c r="G31"/>
      <c r="H31" s="63"/>
    </row>
    <row r="32" spans="1:8" s="49" customFormat="1" ht="15">
      <c r="A32" s="51"/>
      <c r="B32" s="142" t="s">
        <v>111</v>
      </c>
      <c r="C32" s="143"/>
      <c r="D32" s="167"/>
      <c r="E32" s="133" t="s">
        <v>122</v>
      </c>
      <c r="F32" s="153">
        <f>IF(D32&lt;&gt;"",(D32*E32),"")</f>
      </c>
      <c r="G32"/>
      <c r="H32" s="63"/>
    </row>
    <row r="33" spans="1:8" s="49" customFormat="1" ht="15">
      <c r="A33" s="51"/>
      <c r="B33" s="141"/>
      <c r="C33" s="140"/>
      <c r="D33" s="167"/>
      <c r="E33" s="133" t="s">
        <v>122</v>
      </c>
      <c r="F33" s="153">
        <f>IF(D33&lt;&gt;"",(D33*E33),"")</f>
      </c>
      <c r="G33"/>
      <c r="H33" s="63"/>
    </row>
    <row r="34" spans="1:8" s="49" customFormat="1" ht="15">
      <c r="A34" s="55"/>
      <c r="B34" s="145"/>
      <c r="C34" s="146"/>
      <c r="D34" s="167"/>
      <c r="E34" s="133" t="s">
        <v>123</v>
      </c>
      <c r="F34" s="153">
        <f t="shared" si="0"/>
      </c>
      <c r="G34"/>
      <c r="H34" s="63"/>
    </row>
    <row r="35" spans="1:8" s="49" customFormat="1" ht="15">
      <c r="A35" s="51"/>
      <c r="B35" s="142" t="s">
        <v>51</v>
      </c>
      <c r="C35" s="143"/>
      <c r="D35" s="167"/>
      <c r="E35" s="133" t="s">
        <v>123</v>
      </c>
      <c r="F35" s="153">
        <f t="shared" si="0"/>
      </c>
      <c r="G35"/>
      <c r="H35" s="63"/>
    </row>
    <row r="36" spans="1:8" s="49" customFormat="1" ht="15">
      <c r="A36" s="51"/>
      <c r="B36" s="141"/>
      <c r="C36" s="140"/>
      <c r="D36" s="167"/>
      <c r="E36" s="133" t="s">
        <v>123</v>
      </c>
      <c r="F36" s="153">
        <f t="shared" si="0"/>
      </c>
      <c r="G36"/>
      <c r="H36" s="63"/>
    </row>
    <row r="37" spans="1:8" s="49" customFormat="1" ht="15.75" thickBot="1">
      <c r="A37" s="51"/>
      <c r="B37" s="58"/>
      <c r="C37" s="58"/>
      <c r="D37" s="52"/>
      <c r="E37" s="135" t="s">
        <v>24</v>
      </c>
      <c r="F37" s="136">
        <f>SUM(F28:F36)</f>
        <v>0</v>
      </c>
      <c r="G37"/>
      <c r="H37" s="52"/>
    </row>
    <row r="38" spans="1:7" s="49" customFormat="1" ht="15.75" thickTop="1">
      <c r="A38" s="51"/>
      <c r="B38" s="53"/>
      <c r="C38" s="52"/>
      <c r="D38" s="54"/>
      <c r="E38" s="52"/>
      <c r="G38"/>
    </row>
    <row r="39" spans="1:7" s="49" customFormat="1" ht="15">
      <c r="A39" s="51"/>
      <c r="B39" s="53"/>
      <c r="C39" s="52"/>
      <c r="D39" s="54"/>
      <c r="E39" s="52"/>
      <c r="G39"/>
    </row>
    <row r="40" spans="1:7" s="49" customFormat="1" ht="16.5">
      <c r="A40" s="51" t="s">
        <v>52</v>
      </c>
      <c r="B40" s="127" t="s">
        <v>53</v>
      </c>
      <c r="C40" s="128"/>
      <c r="D40" s="128"/>
      <c r="E40" s="128"/>
      <c r="F40" s="129"/>
      <c r="G40"/>
    </row>
    <row r="41" spans="1:7" s="49" customFormat="1" ht="15">
      <c r="A41" s="51"/>
      <c r="B41" s="130"/>
      <c r="C41" s="131"/>
      <c r="D41" s="131" t="s">
        <v>8</v>
      </c>
      <c r="E41" s="131" t="s">
        <v>46</v>
      </c>
      <c r="F41" s="132" t="s">
        <v>48</v>
      </c>
      <c r="G41"/>
    </row>
    <row r="42" spans="1:7" s="49" customFormat="1" ht="15">
      <c r="A42" s="8" t="s">
        <v>54</v>
      </c>
      <c r="B42" s="137"/>
      <c r="C42" s="138"/>
      <c r="D42" s="167"/>
      <c r="E42" s="133" t="s">
        <v>124</v>
      </c>
      <c r="F42" s="134">
        <f aca="true" t="shared" si="1" ref="F42:F47">IF(D42&lt;&gt;"",(D42*E42),"")</f>
      </c>
      <c r="G42"/>
    </row>
    <row r="43" spans="1:7" s="49" customFormat="1" ht="15">
      <c r="A43" s="8" t="s">
        <v>55</v>
      </c>
      <c r="B43" s="142" t="s">
        <v>109</v>
      </c>
      <c r="C43" s="143"/>
      <c r="D43" s="167"/>
      <c r="E43" s="133" t="s">
        <v>124</v>
      </c>
      <c r="F43" s="134">
        <f t="shared" si="1"/>
      </c>
      <c r="G43"/>
    </row>
    <row r="44" spans="1:7" s="49" customFormat="1" ht="15">
      <c r="A44" s="8" t="s">
        <v>56</v>
      </c>
      <c r="B44" s="144"/>
      <c r="C44" s="139"/>
      <c r="D44" s="167"/>
      <c r="E44" s="133" t="s">
        <v>124</v>
      </c>
      <c r="F44" s="134">
        <f t="shared" si="1"/>
      </c>
      <c r="G44"/>
    </row>
    <row r="45" spans="1:7" s="49" customFormat="1" ht="15">
      <c r="A45" s="8" t="s">
        <v>57</v>
      </c>
      <c r="B45" s="145"/>
      <c r="C45" s="146" t="s">
        <v>93</v>
      </c>
      <c r="D45" s="167"/>
      <c r="E45" s="133" t="s">
        <v>125</v>
      </c>
      <c r="F45" s="134">
        <f t="shared" si="1"/>
      </c>
      <c r="G45"/>
    </row>
    <row r="46" spans="1:7" s="49" customFormat="1" ht="15">
      <c r="A46" s="51"/>
      <c r="B46" s="142" t="s">
        <v>51</v>
      </c>
      <c r="C46" s="143"/>
      <c r="D46" s="167"/>
      <c r="E46" s="133" t="s">
        <v>125</v>
      </c>
      <c r="F46" s="134">
        <f t="shared" si="1"/>
      </c>
      <c r="G46"/>
    </row>
    <row r="47" spans="1:7" s="49" customFormat="1" ht="15">
      <c r="A47" s="51"/>
      <c r="B47" s="141"/>
      <c r="C47" s="140"/>
      <c r="D47" s="167"/>
      <c r="E47" s="133" t="s">
        <v>125</v>
      </c>
      <c r="F47" s="134">
        <f t="shared" si="1"/>
      </c>
      <c r="G47"/>
    </row>
    <row r="48" spans="1:7" s="49" customFormat="1" ht="15.75" thickBot="1">
      <c r="A48" s="51"/>
      <c r="B48" s="58"/>
      <c r="C48" s="58"/>
      <c r="D48" s="52"/>
      <c r="E48" s="135" t="s">
        <v>24</v>
      </c>
      <c r="F48" s="136">
        <f>SUM(F42:F47)</f>
        <v>0</v>
      </c>
      <c r="G48"/>
    </row>
    <row r="49" spans="1:7" s="49" customFormat="1" ht="15.75" thickTop="1">
      <c r="A49" s="51"/>
      <c r="B49" s="58"/>
      <c r="C49" s="58"/>
      <c r="D49" s="52"/>
      <c r="E49" s="147"/>
      <c r="F49" s="61"/>
      <c r="G49"/>
    </row>
    <row r="50" spans="1:7" s="49" customFormat="1" ht="15.75">
      <c r="A50" s="51"/>
      <c r="B50" s="50"/>
      <c r="C50" s="52"/>
      <c r="D50" s="53"/>
      <c r="E50" s="54"/>
      <c r="G50"/>
    </row>
    <row r="51" spans="1:6" ht="16.5">
      <c r="A51" s="51"/>
      <c r="B51" s="127" t="s">
        <v>58</v>
      </c>
      <c r="C51" s="128"/>
      <c r="D51" s="128"/>
      <c r="E51" s="128"/>
      <c r="F51" s="129"/>
    </row>
    <row r="52" spans="1:6" ht="15">
      <c r="A52" s="51"/>
      <c r="B52" s="130"/>
      <c r="C52" s="131"/>
      <c r="D52" s="131" t="s">
        <v>8</v>
      </c>
      <c r="E52" s="131" t="s">
        <v>46</v>
      </c>
      <c r="F52" s="132" t="s">
        <v>48</v>
      </c>
    </row>
    <row r="53" spans="1:6" ht="14.25">
      <c r="A53" s="51" t="s">
        <v>52</v>
      </c>
      <c r="B53" s="137"/>
      <c r="C53" s="138"/>
      <c r="D53" s="167"/>
      <c r="E53" s="133" t="s">
        <v>92</v>
      </c>
      <c r="F53" s="134">
        <f aca="true" t="shared" si="2" ref="F53:F58">IF(D53&lt;&gt;"",(D53*E53),"")</f>
      </c>
    </row>
    <row r="54" spans="1:6" ht="15">
      <c r="A54" s="51"/>
      <c r="B54" s="142" t="s">
        <v>59</v>
      </c>
      <c r="C54" s="143"/>
      <c r="D54" s="167"/>
      <c r="E54" s="133" t="s">
        <v>92</v>
      </c>
      <c r="F54" s="134">
        <f t="shared" si="2"/>
      </c>
    </row>
    <row r="55" spans="1:6" ht="14.25">
      <c r="A55" s="51"/>
      <c r="B55" s="144"/>
      <c r="C55" s="139"/>
      <c r="D55" s="167"/>
      <c r="E55" s="133" t="s">
        <v>92</v>
      </c>
      <c r="F55" s="134">
        <f t="shared" si="2"/>
      </c>
    </row>
    <row r="56" spans="1:6" ht="14.25">
      <c r="A56" s="51"/>
      <c r="B56" s="145"/>
      <c r="C56" s="146"/>
      <c r="D56" s="167"/>
      <c r="E56" s="133" t="s">
        <v>92</v>
      </c>
      <c r="F56" s="134">
        <f t="shared" si="2"/>
      </c>
    </row>
    <row r="57" spans="1:6" ht="15">
      <c r="A57" s="51"/>
      <c r="B57" s="142" t="s">
        <v>62</v>
      </c>
      <c r="C57" s="143"/>
      <c r="D57" s="167"/>
      <c r="E57" s="133"/>
      <c r="F57" s="134">
        <f t="shared" si="2"/>
      </c>
    </row>
    <row r="58" spans="1:6" ht="14.25">
      <c r="A58" s="51"/>
      <c r="B58" s="141"/>
      <c r="C58" s="140"/>
      <c r="D58" s="167"/>
      <c r="E58" s="133"/>
      <c r="F58" s="134">
        <f t="shared" si="2"/>
      </c>
    </row>
    <row r="59" spans="1:6" ht="15.75" thickBot="1">
      <c r="A59" s="51"/>
      <c r="B59" s="58"/>
      <c r="C59" s="58"/>
      <c r="D59" s="52"/>
      <c r="E59" s="135" t="s">
        <v>24</v>
      </c>
      <c r="F59" s="136">
        <f>SUM(F53:F58)</f>
        <v>0</v>
      </c>
    </row>
    <row r="60" spans="1:5" ht="15" thickTop="1">
      <c r="A60" s="51"/>
      <c r="B60" s="57"/>
      <c r="C60" s="57"/>
      <c r="D60" s="54"/>
      <c r="E60" s="52"/>
    </row>
    <row r="61" spans="1:8" ht="15" thickBot="1">
      <c r="A61" s="51"/>
      <c r="B61" s="57"/>
      <c r="C61" s="57"/>
      <c r="D61" s="54"/>
      <c r="E61" s="52"/>
      <c r="F61" s="52"/>
      <c r="H61" s="52"/>
    </row>
    <row r="62" spans="1:11" ht="17.25" thickTop="1">
      <c r="A62" s="51"/>
      <c r="B62" s="127" t="s">
        <v>63</v>
      </c>
      <c r="C62" s="128"/>
      <c r="D62" s="128"/>
      <c r="E62" s="128"/>
      <c r="F62" s="129"/>
      <c r="I62" s="36" t="s">
        <v>25</v>
      </c>
      <c r="J62" s="37" t="s">
        <v>26</v>
      </c>
      <c r="K62" s="38" t="s">
        <v>27</v>
      </c>
    </row>
    <row r="63" spans="1:11" ht="15">
      <c r="A63" s="51"/>
      <c r="B63" s="148" t="s">
        <v>11</v>
      </c>
      <c r="C63" s="131"/>
      <c r="D63" s="131" t="s">
        <v>8</v>
      </c>
      <c r="E63" s="131" t="s">
        <v>46</v>
      </c>
      <c r="F63" s="132" t="s">
        <v>48</v>
      </c>
      <c r="I63" s="39"/>
      <c r="J63" s="110">
        <f>(INDEX(Faste_data!$H$3:$I$50,MATCH(Reiseregning!K3,Faste_data!$H$3:$H$50,0),2))</f>
        <v>20000</v>
      </c>
      <c r="K63" s="151">
        <f>SUM(K64:K69)</f>
        <v>0</v>
      </c>
    </row>
    <row r="64" spans="1:11" ht="14.25">
      <c r="A64" s="51" t="s">
        <v>60</v>
      </c>
      <c r="B64" s="171"/>
      <c r="C64" s="172"/>
      <c r="D64" s="167"/>
      <c r="E64" s="176">
        <v>0</v>
      </c>
      <c r="F64" s="134">
        <f aca="true" t="shared" si="3" ref="F64:F69">IF(D64&lt;&gt;"",(D64*E64),"")</f>
      </c>
      <c r="H64" s="150"/>
      <c r="I64" s="40" t="str">
        <f>A26</f>
        <v>7010</v>
      </c>
      <c r="J64" s="41"/>
      <c r="K64" s="151">
        <f>F48+F59</f>
        <v>0</v>
      </c>
    </row>
    <row r="65" spans="1:11" ht="14.25">
      <c r="A65" s="62" t="s">
        <v>61</v>
      </c>
      <c r="B65" s="179"/>
      <c r="C65" s="172"/>
      <c r="D65" s="167"/>
      <c r="E65" s="167" t="s">
        <v>120</v>
      </c>
      <c r="F65" s="134">
        <f t="shared" si="3"/>
      </c>
      <c r="H65" s="150"/>
      <c r="I65" s="40" t="str">
        <f>A40</f>
        <v>7011</v>
      </c>
      <c r="J65" s="41"/>
      <c r="K65" s="151">
        <f>F37</f>
        <v>0</v>
      </c>
    </row>
    <row r="66" spans="1:11" ht="14.25">
      <c r="A66" s="51"/>
      <c r="B66" s="180"/>
      <c r="C66" s="172"/>
      <c r="D66" s="167"/>
      <c r="E66" s="167" t="s">
        <v>120</v>
      </c>
      <c r="F66" s="134">
        <f t="shared" si="3"/>
      </c>
      <c r="H66" s="150"/>
      <c r="I66" s="40" t="str">
        <f>A64</f>
        <v>7050</v>
      </c>
      <c r="J66" s="41"/>
      <c r="K66" s="151">
        <f>F70</f>
        <v>0</v>
      </c>
    </row>
    <row r="67" spans="1:11" ht="14.25">
      <c r="A67" s="51"/>
      <c r="B67" s="180"/>
      <c r="C67" s="172"/>
      <c r="D67" s="167"/>
      <c r="E67" s="167"/>
      <c r="F67" s="134">
        <f t="shared" si="3"/>
      </c>
      <c r="H67" s="150"/>
      <c r="I67" s="40" t="str">
        <f>A19</f>
        <v>7030</v>
      </c>
      <c r="J67" s="41"/>
      <c r="K67" s="151">
        <f>F23</f>
        <v>0</v>
      </c>
    </row>
    <row r="68" spans="2:11" ht="15">
      <c r="B68" s="177"/>
      <c r="C68" s="173"/>
      <c r="D68" s="167"/>
      <c r="E68" s="167"/>
      <c r="F68" s="134">
        <f t="shared" si="3"/>
      </c>
      <c r="H68" s="150"/>
      <c r="I68" s="40"/>
      <c r="J68" s="41"/>
      <c r="K68" s="151"/>
    </row>
    <row r="69" spans="2:11" ht="15" thickBot="1">
      <c r="B69" s="174"/>
      <c r="C69" s="175"/>
      <c r="D69" s="167"/>
      <c r="E69" s="167"/>
      <c r="F69" s="134">
        <f t="shared" si="3"/>
      </c>
      <c r="H69" s="150"/>
      <c r="I69" s="42"/>
      <c r="J69" s="43"/>
      <c r="K69" s="152"/>
    </row>
    <row r="70" spans="2:8" ht="16.5" thickBot="1" thickTop="1">
      <c r="B70" s="58"/>
      <c r="C70" s="58"/>
      <c r="D70" s="52"/>
      <c r="E70" s="135" t="s">
        <v>24</v>
      </c>
      <c r="F70" s="136">
        <f>SUM(F64:F69)</f>
        <v>0</v>
      </c>
      <c r="H70" s="61"/>
    </row>
    <row r="71" spans="2:6" ht="15.75" thickTop="1">
      <c r="B71" s="58"/>
      <c r="C71" s="58"/>
      <c r="D71" s="52"/>
      <c r="E71" s="147"/>
      <c r="F71" s="61"/>
    </row>
    <row r="72" spans="2:5" ht="15.75">
      <c r="B72" s="170"/>
      <c r="C72" s="168"/>
      <c r="D72" s="169"/>
      <c r="E72" s="3"/>
    </row>
    <row r="73" spans="2:4" ht="15.75">
      <c r="B73" s="170" t="s">
        <v>98</v>
      </c>
      <c r="C73" s="168"/>
      <c r="D73" s="168"/>
    </row>
  </sheetData>
  <sheetProtection/>
  <printOptions horizontalCentered="1"/>
  <pageMargins left="0.48" right="0" top="0.47" bottom="0.32" header="0.25" footer="0.2"/>
  <pageSetup fitToHeight="1" fitToWidth="1" horizontalDpi="300" verticalDpi="300" orientation="portrait" paperSize="9" scale="6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333"/>
  <sheetViews>
    <sheetView workbookViewId="0" topLeftCell="A1">
      <selection activeCell="C14" sqref="C14"/>
    </sheetView>
  </sheetViews>
  <sheetFormatPr defaultColWidth="9.140625" defaultRowHeight="12.75"/>
  <cols>
    <col min="1" max="1" width="9.140625" style="24" customWidth="1"/>
    <col min="2" max="2" width="13.28125" style="24" customWidth="1"/>
    <col min="3" max="3" width="25.8515625" style="24" customWidth="1"/>
    <col min="4" max="4" width="25.8515625" style="24" hidden="1" customWidth="1"/>
    <col min="5" max="5" width="15.57421875" style="24" customWidth="1"/>
    <col min="6" max="6" width="15.57421875" style="24" hidden="1" customWidth="1"/>
    <col min="7" max="7" width="13.140625" style="47" customWidth="1"/>
    <col min="8" max="8" width="0" style="24" hidden="1" customWidth="1"/>
    <col min="9" max="9" width="11.7109375" style="24" customWidth="1"/>
    <col min="10" max="16384" width="9.140625" style="24" customWidth="1"/>
  </cols>
  <sheetData>
    <row r="1" spans="1:10" ht="13.5" thickTop="1">
      <c r="A1" s="21"/>
      <c r="B1" s="22"/>
      <c r="C1" s="22"/>
      <c r="D1" s="22"/>
      <c r="E1" s="22"/>
      <c r="F1" s="22"/>
      <c r="G1" s="44"/>
      <c r="H1" s="22"/>
      <c r="I1" s="22"/>
      <c r="J1" s="23"/>
    </row>
    <row r="2" spans="1:10" s="28" customFormat="1" ht="12.75">
      <c r="A2" s="25"/>
      <c r="B2" s="26" t="s">
        <v>81</v>
      </c>
      <c r="C2" s="26" t="s">
        <v>82</v>
      </c>
      <c r="D2" s="26"/>
      <c r="E2" s="26"/>
      <c r="F2" s="26"/>
      <c r="G2" s="48" t="s">
        <v>83</v>
      </c>
      <c r="H2" s="26"/>
      <c r="I2" s="26" t="s">
        <v>84</v>
      </c>
      <c r="J2" s="27"/>
    </row>
    <row r="3" spans="1:10" ht="12.75">
      <c r="A3" s="29"/>
      <c r="B3" s="30" t="s">
        <v>1</v>
      </c>
      <c r="C3" s="30" t="s">
        <v>32</v>
      </c>
      <c r="D3" s="30" t="str">
        <f aca="true" t="shared" si="0" ref="D3:D11">B3</f>
        <v>Einar Tvete</v>
      </c>
      <c r="E3" s="30" t="s">
        <v>100</v>
      </c>
      <c r="F3" s="30" t="str">
        <f aca="true" t="shared" si="1" ref="F3:F11">D3</f>
        <v>Einar Tvete</v>
      </c>
      <c r="G3" s="45" t="s">
        <v>85</v>
      </c>
      <c r="H3" s="30" t="str">
        <f aca="true" t="shared" si="2" ref="H3:H11">B3</f>
        <v>Einar Tvete</v>
      </c>
      <c r="I3" s="30">
        <v>20017</v>
      </c>
      <c r="J3" s="31"/>
    </row>
    <row r="4" spans="1:10" ht="12.75">
      <c r="A4" s="29"/>
      <c r="B4" s="30" t="s">
        <v>86</v>
      </c>
      <c r="C4" s="30" t="s">
        <v>99</v>
      </c>
      <c r="D4" s="30" t="str">
        <f t="shared" si="0"/>
        <v>Jostein Kleiven</v>
      </c>
      <c r="E4" s="30" t="s">
        <v>100</v>
      </c>
      <c r="F4" s="30" t="str">
        <f t="shared" si="1"/>
        <v>Jostein Kleiven</v>
      </c>
      <c r="G4" s="45" t="s">
        <v>101</v>
      </c>
      <c r="H4" s="30" t="str">
        <f t="shared" si="2"/>
        <v>Jostein Kleiven</v>
      </c>
      <c r="I4" s="30">
        <v>20010</v>
      </c>
      <c r="J4" s="31"/>
    </row>
    <row r="5" spans="1:10" ht="12.75">
      <c r="A5" s="29"/>
      <c r="B5" s="30" t="s">
        <v>94</v>
      </c>
      <c r="C5" s="30" t="s">
        <v>95</v>
      </c>
      <c r="D5" s="30" t="str">
        <f t="shared" si="0"/>
        <v>Hege C. Tvete Karlsen</v>
      </c>
      <c r="E5" s="30" t="s">
        <v>96</v>
      </c>
      <c r="F5" s="30" t="str">
        <f t="shared" si="1"/>
        <v>Hege C. Tvete Karlsen</v>
      </c>
      <c r="G5" s="45" t="s">
        <v>87</v>
      </c>
      <c r="H5" s="30" t="str">
        <f t="shared" si="2"/>
        <v>Hege C. Tvete Karlsen</v>
      </c>
      <c r="I5" s="30">
        <v>20081</v>
      </c>
      <c r="J5" s="31"/>
    </row>
    <row r="6" spans="1:10" ht="12.75">
      <c r="A6" s="29"/>
      <c r="B6" s="30" t="s">
        <v>88</v>
      </c>
      <c r="C6" s="30" t="s">
        <v>32</v>
      </c>
      <c r="D6" s="30" t="str">
        <f t="shared" si="0"/>
        <v>Marit Tvete</v>
      </c>
      <c r="E6" s="30" t="s">
        <v>34</v>
      </c>
      <c r="F6" s="30" t="str">
        <f t="shared" si="1"/>
        <v>Marit Tvete</v>
      </c>
      <c r="G6" s="45">
        <v>2000</v>
      </c>
      <c r="H6" s="30" t="str">
        <f t="shared" si="2"/>
        <v>Marit Tvete</v>
      </c>
      <c r="I6" s="30">
        <v>20080</v>
      </c>
      <c r="J6" s="31"/>
    </row>
    <row r="7" spans="1:10" ht="12.75">
      <c r="A7" s="29"/>
      <c r="B7" s="30" t="s">
        <v>89</v>
      </c>
      <c r="C7" s="30" t="s">
        <v>113</v>
      </c>
      <c r="D7" s="30" t="str">
        <f t="shared" si="0"/>
        <v>Eirik Holten</v>
      </c>
      <c r="E7" s="30" t="s">
        <v>114</v>
      </c>
      <c r="F7" s="30" t="str">
        <f t="shared" si="1"/>
        <v>Eirik Holten</v>
      </c>
      <c r="G7" s="45" t="s">
        <v>115</v>
      </c>
      <c r="H7" s="30" t="str">
        <f t="shared" si="2"/>
        <v>Eirik Holten</v>
      </c>
      <c r="I7" s="30"/>
      <c r="J7" s="31"/>
    </row>
    <row r="8" spans="1:10" ht="12.75">
      <c r="A8" s="29"/>
      <c r="B8" s="30" t="s">
        <v>116</v>
      </c>
      <c r="C8" s="30" t="s">
        <v>117</v>
      </c>
      <c r="D8" s="30" t="str">
        <f t="shared" si="0"/>
        <v>Test Person</v>
      </c>
      <c r="E8" s="30" t="s">
        <v>118</v>
      </c>
      <c r="F8" s="30" t="str">
        <f t="shared" si="1"/>
        <v>Test Person</v>
      </c>
      <c r="G8" s="45" t="s">
        <v>119</v>
      </c>
      <c r="H8" s="30" t="str">
        <f t="shared" si="2"/>
        <v>Test Person</v>
      </c>
      <c r="I8" s="30">
        <v>20000</v>
      </c>
      <c r="J8" s="31"/>
    </row>
    <row r="9" spans="1:10" ht="12.75">
      <c r="A9" s="29"/>
      <c r="B9" s="30" t="s">
        <v>90</v>
      </c>
      <c r="C9" s="30"/>
      <c r="D9" s="30" t="str">
        <f t="shared" si="0"/>
        <v>Ivar Låberg</v>
      </c>
      <c r="E9" s="30"/>
      <c r="F9" s="30" t="str">
        <f t="shared" si="1"/>
        <v>Ivar Låberg</v>
      </c>
      <c r="G9" s="45"/>
      <c r="H9" s="30" t="str">
        <f t="shared" si="2"/>
        <v>Ivar Låberg</v>
      </c>
      <c r="I9" s="30"/>
      <c r="J9" s="31"/>
    </row>
    <row r="10" spans="1:10" ht="12.75">
      <c r="A10" s="29"/>
      <c r="B10" s="30" t="s">
        <v>91</v>
      </c>
      <c r="C10" s="30" t="s">
        <v>105</v>
      </c>
      <c r="D10" s="30" t="str">
        <f t="shared" si="0"/>
        <v>Yngve Rindal</v>
      </c>
      <c r="E10" s="30" t="s">
        <v>106</v>
      </c>
      <c r="F10" s="30" t="str">
        <f t="shared" si="1"/>
        <v>Yngve Rindal</v>
      </c>
      <c r="G10" s="45" t="s">
        <v>104</v>
      </c>
      <c r="H10" s="30" t="str">
        <f t="shared" si="2"/>
        <v>Yngve Rindal</v>
      </c>
      <c r="I10" s="30">
        <v>20101</v>
      </c>
      <c r="J10" s="31"/>
    </row>
    <row r="11" spans="1:10" ht="12.75">
      <c r="A11" s="29"/>
      <c r="B11" s="30" t="s">
        <v>102</v>
      </c>
      <c r="C11" s="30" t="s">
        <v>107</v>
      </c>
      <c r="D11" s="30" t="str">
        <f t="shared" si="0"/>
        <v>Marinus de Rijke</v>
      </c>
      <c r="E11" s="30" t="s">
        <v>108</v>
      </c>
      <c r="F11" s="30" t="str">
        <f t="shared" si="1"/>
        <v>Marinus de Rijke</v>
      </c>
      <c r="G11" s="45" t="s">
        <v>103</v>
      </c>
      <c r="H11" s="30" t="str">
        <f t="shared" si="2"/>
        <v>Marinus de Rijke</v>
      </c>
      <c r="I11" s="30">
        <v>20105</v>
      </c>
      <c r="J11" s="31"/>
    </row>
    <row r="12" spans="1:10" ht="12.75">
      <c r="A12" s="29"/>
      <c r="B12" s="30"/>
      <c r="C12" s="30"/>
      <c r="D12" s="30"/>
      <c r="E12" s="30"/>
      <c r="F12" s="30"/>
      <c r="G12" s="45"/>
      <c r="H12" s="30"/>
      <c r="I12" s="30"/>
      <c r="J12" s="31"/>
    </row>
    <row r="13" spans="1:10" ht="12.75">
      <c r="A13" s="29"/>
      <c r="B13" s="30"/>
      <c r="C13" s="30"/>
      <c r="D13" s="30"/>
      <c r="E13" s="30"/>
      <c r="F13" s="30"/>
      <c r="G13" s="45"/>
      <c r="H13" s="30"/>
      <c r="I13" s="30"/>
      <c r="J13" s="31"/>
    </row>
    <row r="14" spans="1:10" ht="12.75">
      <c r="A14" s="29"/>
      <c r="B14" s="30"/>
      <c r="C14" s="30"/>
      <c r="D14" s="30"/>
      <c r="E14" s="30"/>
      <c r="F14" s="30"/>
      <c r="G14" s="45"/>
      <c r="H14" s="30"/>
      <c r="I14" s="30"/>
      <c r="J14" s="31"/>
    </row>
    <row r="15" spans="1:10" ht="12.75">
      <c r="A15" s="29"/>
      <c r="B15" s="30"/>
      <c r="C15" s="30"/>
      <c r="D15" s="30"/>
      <c r="E15" s="30"/>
      <c r="F15" s="30"/>
      <c r="G15" s="45"/>
      <c r="H15" s="30"/>
      <c r="I15" s="30"/>
      <c r="J15" s="31"/>
    </row>
    <row r="16" spans="1:10" ht="12.75">
      <c r="A16" s="29"/>
      <c r="B16" s="30"/>
      <c r="C16" s="30"/>
      <c r="D16" s="30">
        <f aca="true" t="shared" si="3" ref="D16:D40">B16</f>
        <v>0</v>
      </c>
      <c r="E16" s="30"/>
      <c r="F16" s="30">
        <f aca="true" t="shared" si="4" ref="F16:F79">D16</f>
        <v>0</v>
      </c>
      <c r="G16" s="45"/>
      <c r="H16" s="30">
        <f aca="true" t="shared" si="5" ref="H16:H47">B16</f>
        <v>0</v>
      </c>
      <c r="I16" s="30"/>
      <c r="J16" s="31"/>
    </row>
    <row r="17" spans="1:10" ht="12.75">
      <c r="A17" s="29"/>
      <c r="B17" s="30"/>
      <c r="C17" s="30"/>
      <c r="D17" s="30">
        <f t="shared" si="3"/>
        <v>0</v>
      </c>
      <c r="E17" s="30"/>
      <c r="F17" s="30">
        <f t="shared" si="4"/>
        <v>0</v>
      </c>
      <c r="G17" s="45"/>
      <c r="H17" s="30">
        <f t="shared" si="5"/>
        <v>0</v>
      </c>
      <c r="I17" s="30"/>
      <c r="J17" s="31"/>
    </row>
    <row r="18" spans="1:10" ht="13.5" thickBot="1">
      <c r="A18" s="32"/>
      <c r="B18" s="33"/>
      <c r="C18" s="33"/>
      <c r="D18" s="33">
        <f t="shared" si="3"/>
        <v>0</v>
      </c>
      <c r="E18" s="33"/>
      <c r="F18" s="33">
        <f t="shared" si="4"/>
        <v>0</v>
      </c>
      <c r="G18" s="46"/>
      <c r="H18" s="33">
        <f t="shared" si="5"/>
        <v>0</v>
      </c>
      <c r="I18" s="33"/>
      <c r="J18" s="34"/>
    </row>
    <row r="19" spans="4:8" ht="13.5" thickTop="1">
      <c r="D19" s="24">
        <f t="shared" si="3"/>
        <v>0</v>
      </c>
      <c r="F19" s="24">
        <f t="shared" si="4"/>
        <v>0</v>
      </c>
      <c r="H19" s="24">
        <f t="shared" si="5"/>
        <v>0</v>
      </c>
    </row>
    <row r="20" spans="4:8" ht="12.75">
      <c r="D20" s="24">
        <f t="shared" si="3"/>
        <v>0</v>
      </c>
      <c r="F20" s="24">
        <f t="shared" si="4"/>
        <v>0</v>
      </c>
      <c r="H20" s="24">
        <f t="shared" si="5"/>
        <v>0</v>
      </c>
    </row>
    <row r="21" spans="4:8" ht="12.75">
      <c r="D21" s="24">
        <f t="shared" si="3"/>
        <v>0</v>
      </c>
      <c r="F21" s="24">
        <f t="shared" si="4"/>
        <v>0</v>
      </c>
      <c r="H21" s="24">
        <f t="shared" si="5"/>
        <v>0</v>
      </c>
    </row>
    <row r="22" spans="4:8" ht="12.75">
      <c r="D22" s="24">
        <f t="shared" si="3"/>
        <v>0</v>
      </c>
      <c r="F22" s="24">
        <f t="shared" si="4"/>
        <v>0</v>
      </c>
      <c r="H22" s="24">
        <f t="shared" si="5"/>
        <v>0</v>
      </c>
    </row>
    <row r="23" spans="4:8" ht="12.75">
      <c r="D23" s="24">
        <f t="shared" si="3"/>
        <v>0</v>
      </c>
      <c r="F23" s="24">
        <f t="shared" si="4"/>
        <v>0</v>
      </c>
      <c r="H23" s="24">
        <f t="shared" si="5"/>
        <v>0</v>
      </c>
    </row>
    <row r="24" spans="4:8" ht="12.75">
      <c r="D24" s="24">
        <f t="shared" si="3"/>
        <v>0</v>
      </c>
      <c r="F24" s="24">
        <f t="shared" si="4"/>
        <v>0</v>
      </c>
      <c r="H24" s="24">
        <f t="shared" si="5"/>
        <v>0</v>
      </c>
    </row>
    <row r="25" spans="4:8" ht="12.75">
      <c r="D25" s="24">
        <f t="shared" si="3"/>
        <v>0</v>
      </c>
      <c r="F25" s="24">
        <f t="shared" si="4"/>
        <v>0</v>
      </c>
      <c r="H25" s="24">
        <f t="shared" si="5"/>
        <v>0</v>
      </c>
    </row>
    <row r="26" spans="4:8" ht="12.75">
      <c r="D26" s="24">
        <f t="shared" si="3"/>
        <v>0</v>
      </c>
      <c r="F26" s="24">
        <f t="shared" si="4"/>
        <v>0</v>
      </c>
      <c r="H26" s="24">
        <f t="shared" si="5"/>
        <v>0</v>
      </c>
    </row>
    <row r="27" spans="4:8" ht="12.75">
      <c r="D27" s="24">
        <f t="shared" si="3"/>
        <v>0</v>
      </c>
      <c r="F27" s="24">
        <f t="shared" si="4"/>
        <v>0</v>
      </c>
      <c r="H27" s="24">
        <f t="shared" si="5"/>
        <v>0</v>
      </c>
    </row>
    <row r="28" spans="4:8" ht="12.75">
      <c r="D28" s="24">
        <f t="shared" si="3"/>
        <v>0</v>
      </c>
      <c r="F28" s="24">
        <f t="shared" si="4"/>
        <v>0</v>
      </c>
      <c r="H28" s="24">
        <f t="shared" si="5"/>
        <v>0</v>
      </c>
    </row>
    <row r="29" spans="4:8" ht="12.75">
      <c r="D29" s="24">
        <f t="shared" si="3"/>
        <v>0</v>
      </c>
      <c r="F29" s="24">
        <f t="shared" si="4"/>
        <v>0</v>
      </c>
      <c r="H29" s="24">
        <f t="shared" si="5"/>
        <v>0</v>
      </c>
    </row>
    <row r="30" spans="4:8" ht="12.75">
      <c r="D30" s="24">
        <f t="shared" si="3"/>
        <v>0</v>
      </c>
      <c r="F30" s="24">
        <f t="shared" si="4"/>
        <v>0</v>
      </c>
      <c r="H30" s="24">
        <f t="shared" si="5"/>
        <v>0</v>
      </c>
    </row>
    <row r="31" spans="4:8" ht="12.75">
      <c r="D31" s="24">
        <f t="shared" si="3"/>
        <v>0</v>
      </c>
      <c r="F31" s="24">
        <f t="shared" si="4"/>
        <v>0</v>
      </c>
      <c r="H31" s="24">
        <f t="shared" si="5"/>
        <v>0</v>
      </c>
    </row>
    <row r="32" spans="4:8" ht="12.75">
      <c r="D32" s="24">
        <f t="shared" si="3"/>
        <v>0</v>
      </c>
      <c r="F32" s="24">
        <f t="shared" si="4"/>
        <v>0</v>
      </c>
      <c r="H32" s="24">
        <f t="shared" si="5"/>
        <v>0</v>
      </c>
    </row>
    <row r="33" spans="4:8" ht="12.75">
      <c r="D33" s="24">
        <f t="shared" si="3"/>
        <v>0</v>
      </c>
      <c r="F33" s="24">
        <f t="shared" si="4"/>
        <v>0</v>
      </c>
      <c r="H33" s="24">
        <f t="shared" si="5"/>
        <v>0</v>
      </c>
    </row>
    <row r="34" spans="4:8" ht="12.75">
      <c r="D34" s="24">
        <f t="shared" si="3"/>
        <v>0</v>
      </c>
      <c r="F34" s="24">
        <f t="shared" si="4"/>
        <v>0</v>
      </c>
      <c r="H34" s="24">
        <f t="shared" si="5"/>
        <v>0</v>
      </c>
    </row>
    <row r="35" spans="4:8" ht="12.75">
      <c r="D35" s="24">
        <f t="shared" si="3"/>
        <v>0</v>
      </c>
      <c r="F35" s="24">
        <f t="shared" si="4"/>
        <v>0</v>
      </c>
      <c r="H35" s="24">
        <f t="shared" si="5"/>
        <v>0</v>
      </c>
    </row>
    <row r="36" spans="4:8" ht="12.75">
      <c r="D36" s="24">
        <f t="shared" si="3"/>
        <v>0</v>
      </c>
      <c r="F36" s="24">
        <f t="shared" si="4"/>
        <v>0</v>
      </c>
      <c r="H36" s="24">
        <f t="shared" si="5"/>
        <v>0</v>
      </c>
    </row>
    <row r="37" spans="4:8" ht="12.75">
      <c r="D37" s="24">
        <f t="shared" si="3"/>
        <v>0</v>
      </c>
      <c r="F37" s="24">
        <f t="shared" si="4"/>
        <v>0</v>
      </c>
      <c r="H37" s="24">
        <f t="shared" si="5"/>
        <v>0</v>
      </c>
    </row>
    <row r="38" spans="4:8" ht="12.75">
      <c r="D38" s="24">
        <f t="shared" si="3"/>
        <v>0</v>
      </c>
      <c r="F38" s="24">
        <f t="shared" si="4"/>
        <v>0</v>
      </c>
      <c r="H38" s="24">
        <f t="shared" si="5"/>
        <v>0</v>
      </c>
    </row>
    <row r="39" spans="4:8" ht="12.75">
      <c r="D39" s="24">
        <f t="shared" si="3"/>
        <v>0</v>
      </c>
      <c r="F39" s="24">
        <f t="shared" si="4"/>
        <v>0</v>
      </c>
      <c r="H39" s="24">
        <f t="shared" si="5"/>
        <v>0</v>
      </c>
    </row>
    <row r="40" spans="4:8" ht="12.75">
      <c r="D40" s="24">
        <f t="shared" si="3"/>
        <v>0</v>
      </c>
      <c r="F40" s="24">
        <f t="shared" si="4"/>
        <v>0</v>
      </c>
      <c r="H40" s="24">
        <f t="shared" si="5"/>
        <v>0</v>
      </c>
    </row>
    <row r="41" spans="6:8" ht="12.75">
      <c r="F41" s="24">
        <f t="shared" si="4"/>
        <v>0</v>
      </c>
      <c r="H41" s="24">
        <f t="shared" si="5"/>
        <v>0</v>
      </c>
    </row>
    <row r="42" spans="6:8" ht="12.75">
      <c r="F42" s="24">
        <f t="shared" si="4"/>
        <v>0</v>
      </c>
      <c r="H42" s="24">
        <f t="shared" si="5"/>
        <v>0</v>
      </c>
    </row>
    <row r="43" spans="6:8" ht="12.75">
      <c r="F43" s="24">
        <f t="shared" si="4"/>
        <v>0</v>
      </c>
      <c r="H43" s="24">
        <f t="shared" si="5"/>
        <v>0</v>
      </c>
    </row>
    <row r="44" spans="6:8" ht="12.75">
      <c r="F44" s="24">
        <f t="shared" si="4"/>
        <v>0</v>
      </c>
      <c r="H44" s="24">
        <f t="shared" si="5"/>
        <v>0</v>
      </c>
    </row>
    <row r="45" spans="6:8" ht="12.75">
      <c r="F45" s="24">
        <f t="shared" si="4"/>
        <v>0</v>
      </c>
      <c r="H45" s="24">
        <f t="shared" si="5"/>
        <v>0</v>
      </c>
    </row>
    <row r="46" spans="6:8" ht="12.75">
      <c r="F46" s="24">
        <f t="shared" si="4"/>
        <v>0</v>
      </c>
      <c r="H46" s="24">
        <f t="shared" si="5"/>
        <v>0</v>
      </c>
    </row>
    <row r="47" spans="6:8" ht="12.75">
      <c r="F47" s="24">
        <f t="shared" si="4"/>
        <v>0</v>
      </c>
      <c r="H47" s="24">
        <f t="shared" si="5"/>
        <v>0</v>
      </c>
    </row>
    <row r="48" spans="6:8" ht="12.75">
      <c r="F48" s="24">
        <f t="shared" si="4"/>
        <v>0</v>
      </c>
      <c r="H48" s="24">
        <f aca="true" t="shared" si="6" ref="H48:H79">B48</f>
        <v>0</v>
      </c>
    </row>
    <row r="49" spans="6:8" ht="12.75">
      <c r="F49" s="24">
        <f t="shared" si="4"/>
        <v>0</v>
      </c>
      <c r="H49" s="24">
        <f t="shared" si="6"/>
        <v>0</v>
      </c>
    </row>
    <row r="50" spans="6:8" ht="12.75">
      <c r="F50" s="24">
        <f t="shared" si="4"/>
        <v>0</v>
      </c>
      <c r="H50" s="24">
        <f t="shared" si="6"/>
        <v>0</v>
      </c>
    </row>
    <row r="51" spans="6:8" ht="12.75">
      <c r="F51" s="24">
        <f t="shared" si="4"/>
        <v>0</v>
      </c>
      <c r="H51" s="24">
        <f t="shared" si="6"/>
        <v>0</v>
      </c>
    </row>
    <row r="52" spans="6:8" ht="12.75">
      <c r="F52" s="24">
        <f t="shared" si="4"/>
        <v>0</v>
      </c>
      <c r="H52" s="24">
        <f t="shared" si="6"/>
        <v>0</v>
      </c>
    </row>
    <row r="53" spans="6:8" ht="12.75">
      <c r="F53" s="24">
        <f t="shared" si="4"/>
        <v>0</v>
      </c>
      <c r="H53" s="24">
        <f t="shared" si="6"/>
        <v>0</v>
      </c>
    </row>
    <row r="54" spans="6:8" ht="12.75">
      <c r="F54" s="24">
        <f t="shared" si="4"/>
        <v>0</v>
      </c>
      <c r="H54" s="24">
        <f t="shared" si="6"/>
        <v>0</v>
      </c>
    </row>
    <row r="55" spans="6:8" ht="12.75">
      <c r="F55" s="24">
        <f t="shared" si="4"/>
        <v>0</v>
      </c>
      <c r="H55" s="24">
        <f t="shared" si="6"/>
        <v>0</v>
      </c>
    </row>
    <row r="56" spans="6:8" ht="12.75">
      <c r="F56" s="24">
        <f t="shared" si="4"/>
        <v>0</v>
      </c>
      <c r="H56" s="24">
        <f t="shared" si="6"/>
        <v>0</v>
      </c>
    </row>
    <row r="57" spans="6:8" ht="12.75">
      <c r="F57" s="24">
        <f t="shared" si="4"/>
        <v>0</v>
      </c>
      <c r="H57" s="24">
        <f t="shared" si="6"/>
        <v>0</v>
      </c>
    </row>
    <row r="58" spans="6:8" ht="12.75">
      <c r="F58" s="24">
        <f t="shared" si="4"/>
        <v>0</v>
      </c>
      <c r="H58" s="24">
        <f t="shared" si="6"/>
        <v>0</v>
      </c>
    </row>
    <row r="59" spans="6:8" ht="12.75">
      <c r="F59" s="24">
        <f t="shared" si="4"/>
        <v>0</v>
      </c>
      <c r="H59" s="24">
        <f t="shared" si="6"/>
        <v>0</v>
      </c>
    </row>
    <row r="60" spans="6:8" ht="12.75">
      <c r="F60" s="24">
        <f t="shared" si="4"/>
        <v>0</v>
      </c>
      <c r="H60" s="24">
        <f t="shared" si="6"/>
        <v>0</v>
      </c>
    </row>
    <row r="61" spans="6:8" ht="12.75">
      <c r="F61" s="24">
        <f t="shared" si="4"/>
        <v>0</v>
      </c>
      <c r="H61" s="24">
        <f t="shared" si="6"/>
        <v>0</v>
      </c>
    </row>
    <row r="62" spans="6:8" ht="12.75">
      <c r="F62" s="24">
        <f t="shared" si="4"/>
        <v>0</v>
      </c>
      <c r="H62" s="24">
        <f t="shared" si="6"/>
        <v>0</v>
      </c>
    </row>
    <row r="63" spans="6:8" ht="12.75">
      <c r="F63" s="24">
        <f t="shared" si="4"/>
        <v>0</v>
      </c>
      <c r="H63" s="24">
        <f t="shared" si="6"/>
        <v>0</v>
      </c>
    </row>
    <row r="64" spans="6:8" ht="12.75">
      <c r="F64" s="24">
        <f t="shared" si="4"/>
        <v>0</v>
      </c>
      <c r="H64" s="24">
        <f t="shared" si="6"/>
        <v>0</v>
      </c>
    </row>
    <row r="65" spans="6:8" ht="12.75">
      <c r="F65" s="24">
        <f t="shared" si="4"/>
        <v>0</v>
      </c>
      <c r="H65" s="24">
        <f t="shared" si="6"/>
        <v>0</v>
      </c>
    </row>
    <row r="66" spans="6:8" ht="12.75">
      <c r="F66" s="24">
        <f t="shared" si="4"/>
        <v>0</v>
      </c>
      <c r="H66" s="24">
        <f t="shared" si="6"/>
        <v>0</v>
      </c>
    </row>
    <row r="67" spans="6:8" ht="12.75">
      <c r="F67" s="24">
        <f t="shared" si="4"/>
        <v>0</v>
      </c>
      <c r="H67" s="24">
        <f t="shared" si="6"/>
        <v>0</v>
      </c>
    </row>
    <row r="68" spans="6:8" ht="12.75">
      <c r="F68" s="24">
        <f t="shared" si="4"/>
        <v>0</v>
      </c>
      <c r="H68" s="24">
        <f t="shared" si="6"/>
        <v>0</v>
      </c>
    </row>
    <row r="69" spans="6:8" ht="12.75">
      <c r="F69" s="24">
        <f t="shared" si="4"/>
        <v>0</v>
      </c>
      <c r="H69" s="24">
        <f t="shared" si="6"/>
        <v>0</v>
      </c>
    </row>
    <row r="70" spans="6:8" ht="12.75">
      <c r="F70" s="24">
        <f t="shared" si="4"/>
        <v>0</v>
      </c>
      <c r="H70" s="24">
        <f t="shared" si="6"/>
        <v>0</v>
      </c>
    </row>
    <row r="71" spans="6:8" ht="12.75">
      <c r="F71" s="24">
        <f t="shared" si="4"/>
        <v>0</v>
      </c>
      <c r="H71" s="24">
        <f t="shared" si="6"/>
        <v>0</v>
      </c>
    </row>
    <row r="72" spans="6:8" ht="12.75">
      <c r="F72" s="24">
        <f t="shared" si="4"/>
        <v>0</v>
      </c>
      <c r="H72" s="24">
        <f t="shared" si="6"/>
        <v>0</v>
      </c>
    </row>
    <row r="73" spans="6:8" ht="12.75">
      <c r="F73" s="24">
        <f t="shared" si="4"/>
        <v>0</v>
      </c>
      <c r="H73" s="24">
        <f t="shared" si="6"/>
        <v>0</v>
      </c>
    </row>
    <row r="74" spans="6:8" ht="12.75">
      <c r="F74" s="24">
        <f t="shared" si="4"/>
        <v>0</v>
      </c>
      <c r="H74" s="24">
        <f t="shared" si="6"/>
        <v>0</v>
      </c>
    </row>
    <row r="75" spans="6:8" ht="12.75">
      <c r="F75" s="24">
        <f t="shared" si="4"/>
        <v>0</v>
      </c>
      <c r="H75" s="24">
        <f t="shared" si="6"/>
        <v>0</v>
      </c>
    </row>
    <row r="76" spans="6:8" ht="12.75">
      <c r="F76" s="24">
        <f t="shared" si="4"/>
        <v>0</v>
      </c>
      <c r="H76" s="24">
        <f t="shared" si="6"/>
        <v>0</v>
      </c>
    </row>
    <row r="77" spans="6:8" ht="12.75">
      <c r="F77" s="24">
        <f t="shared" si="4"/>
        <v>0</v>
      </c>
      <c r="H77" s="24">
        <f t="shared" si="6"/>
        <v>0</v>
      </c>
    </row>
    <row r="78" spans="6:8" ht="12.75">
      <c r="F78" s="24">
        <f t="shared" si="4"/>
        <v>0</v>
      </c>
      <c r="H78" s="24">
        <f t="shared" si="6"/>
        <v>0</v>
      </c>
    </row>
    <row r="79" spans="6:8" ht="12.75">
      <c r="F79" s="24">
        <f t="shared" si="4"/>
        <v>0</v>
      </c>
      <c r="H79" s="24">
        <f t="shared" si="6"/>
        <v>0</v>
      </c>
    </row>
    <row r="80" spans="6:8" ht="12.75">
      <c r="F80" s="24">
        <f aca="true" t="shared" si="7" ref="F80:F143">D80</f>
        <v>0</v>
      </c>
      <c r="H80" s="24">
        <f aca="true" t="shared" si="8" ref="H80:H111">B80</f>
        <v>0</v>
      </c>
    </row>
    <row r="81" spans="6:8" ht="12.75">
      <c r="F81" s="24">
        <f t="shared" si="7"/>
        <v>0</v>
      </c>
      <c r="H81" s="24">
        <f t="shared" si="8"/>
        <v>0</v>
      </c>
    </row>
    <row r="82" spans="6:8" ht="12.75">
      <c r="F82" s="24">
        <f t="shared" si="7"/>
        <v>0</v>
      </c>
      <c r="H82" s="24">
        <f t="shared" si="8"/>
        <v>0</v>
      </c>
    </row>
    <row r="83" spans="6:8" ht="12.75">
      <c r="F83" s="24">
        <f t="shared" si="7"/>
        <v>0</v>
      </c>
      <c r="H83" s="24">
        <f t="shared" si="8"/>
        <v>0</v>
      </c>
    </row>
    <row r="84" spans="6:8" ht="12.75">
      <c r="F84" s="24">
        <f t="shared" si="7"/>
        <v>0</v>
      </c>
      <c r="H84" s="24">
        <f t="shared" si="8"/>
        <v>0</v>
      </c>
    </row>
    <row r="85" spans="6:8" ht="12.75">
      <c r="F85" s="24">
        <f t="shared" si="7"/>
        <v>0</v>
      </c>
      <c r="H85" s="24">
        <f t="shared" si="8"/>
        <v>0</v>
      </c>
    </row>
    <row r="86" spans="6:8" ht="12.75">
      <c r="F86" s="24">
        <f t="shared" si="7"/>
        <v>0</v>
      </c>
      <c r="H86" s="24">
        <f t="shared" si="8"/>
        <v>0</v>
      </c>
    </row>
    <row r="87" spans="6:8" ht="12.75">
      <c r="F87" s="24">
        <f t="shared" si="7"/>
        <v>0</v>
      </c>
      <c r="H87" s="24">
        <f t="shared" si="8"/>
        <v>0</v>
      </c>
    </row>
    <row r="88" spans="6:8" ht="12.75">
      <c r="F88" s="24">
        <f t="shared" si="7"/>
        <v>0</v>
      </c>
      <c r="H88" s="24">
        <f t="shared" si="8"/>
        <v>0</v>
      </c>
    </row>
    <row r="89" spans="6:8" ht="12.75">
      <c r="F89" s="24">
        <f t="shared" si="7"/>
        <v>0</v>
      </c>
      <c r="H89" s="24">
        <f t="shared" si="8"/>
        <v>0</v>
      </c>
    </row>
    <row r="90" spans="6:8" ht="12.75">
      <c r="F90" s="24">
        <f t="shared" si="7"/>
        <v>0</v>
      </c>
      <c r="H90" s="24">
        <f t="shared" si="8"/>
        <v>0</v>
      </c>
    </row>
    <row r="91" spans="6:8" ht="12.75">
      <c r="F91" s="24">
        <f t="shared" si="7"/>
        <v>0</v>
      </c>
      <c r="H91" s="24">
        <f t="shared" si="8"/>
        <v>0</v>
      </c>
    </row>
    <row r="92" spans="6:8" ht="12.75">
      <c r="F92" s="24">
        <f t="shared" si="7"/>
        <v>0</v>
      </c>
      <c r="H92" s="24">
        <f t="shared" si="8"/>
        <v>0</v>
      </c>
    </row>
    <row r="93" spans="6:8" ht="12.75">
      <c r="F93" s="24">
        <f t="shared" si="7"/>
        <v>0</v>
      </c>
      <c r="H93" s="24">
        <f t="shared" si="8"/>
        <v>0</v>
      </c>
    </row>
    <row r="94" spans="6:8" ht="12.75">
      <c r="F94" s="24">
        <f t="shared" si="7"/>
        <v>0</v>
      </c>
      <c r="H94" s="24">
        <f t="shared" si="8"/>
        <v>0</v>
      </c>
    </row>
    <row r="95" spans="6:8" ht="12.75">
      <c r="F95" s="24">
        <f t="shared" si="7"/>
        <v>0</v>
      </c>
      <c r="H95" s="24">
        <f t="shared" si="8"/>
        <v>0</v>
      </c>
    </row>
    <row r="96" spans="6:8" ht="12.75">
      <c r="F96" s="24">
        <f t="shared" si="7"/>
        <v>0</v>
      </c>
      <c r="H96" s="24">
        <f t="shared" si="8"/>
        <v>0</v>
      </c>
    </row>
    <row r="97" spans="6:8" ht="12.75">
      <c r="F97" s="24">
        <f t="shared" si="7"/>
        <v>0</v>
      </c>
      <c r="H97" s="24">
        <f t="shared" si="8"/>
        <v>0</v>
      </c>
    </row>
    <row r="98" spans="6:8" ht="12.75">
      <c r="F98" s="24">
        <f t="shared" si="7"/>
        <v>0</v>
      </c>
      <c r="H98" s="24">
        <f t="shared" si="8"/>
        <v>0</v>
      </c>
    </row>
    <row r="99" spans="6:8" ht="12.75">
      <c r="F99" s="24">
        <f t="shared" si="7"/>
        <v>0</v>
      </c>
      <c r="H99" s="24">
        <f t="shared" si="8"/>
        <v>0</v>
      </c>
    </row>
    <row r="100" spans="6:8" ht="12.75">
      <c r="F100" s="24">
        <f t="shared" si="7"/>
        <v>0</v>
      </c>
      <c r="H100" s="24">
        <f t="shared" si="8"/>
        <v>0</v>
      </c>
    </row>
    <row r="101" spans="6:8" ht="12.75">
      <c r="F101" s="24">
        <f t="shared" si="7"/>
        <v>0</v>
      </c>
      <c r="H101" s="24">
        <f t="shared" si="8"/>
        <v>0</v>
      </c>
    </row>
    <row r="102" spans="6:8" ht="12.75">
      <c r="F102" s="24">
        <f t="shared" si="7"/>
        <v>0</v>
      </c>
      <c r="H102" s="24">
        <f t="shared" si="8"/>
        <v>0</v>
      </c>
    </row>
    <row r="103" spans="6:8" ht="12.75">
      <c r="F103" s="24">
        <f t="shared" si="7"/>
        <v>0</v>
      </c>
      <c r="H103" s="24">
        <f t="shared" si="8"/>
        <v>0</v>
      </c>
    </row>
    <row r="104" spans="6:8" ht="12.75">
      <c r="F104" s="24">
        <f t="shared" si="7"/>
        <v>0</v>
      </c>
      <c r="H104" s="24">
        <f t="shared" si="8"/>
        <v>0</v>
      </c>
    </row>
    <row r="105" spans="6:8" ht="12.75">
      <c r="F105" s="24">
        <f t="shared" si="7"/>
        <v>0</v>
      </c>
      <c r="H105" s="24">
        <f t="shared" si="8"/>
        <v>0</v>
      </c>
    </row>
    <row r="106" spans="6:8" ht="12.75">
      <c r="F106" s="24">
        <f t="shared" si="7"/>
        <v>0</v>
      </c>
      <c r="H106" s="24">
        <f t="shared" si="8"/>
        <v>0</v>
      </c>
    </row>
    <row r="107" spans="6:8" ht="12.75">
      <c r="F107" s="24">
        <f t="shared" si="7"/>
        <v>0</v>
      </c>
      <c r="H107" s="24">
        <f t="shared" si="8"/>
        <v>0</v>
      </c>
    </row>
    <row r="108" spans="6:8" ht="12.75">
      <c r="F108" s="24">
        <f t="shared" si="7"/>
        <v>0</v>
      </c>
      <c r="H108" s="24">
        <f t="shared" si="8"/>
        <v>0</v>
      </c>
    </row>
    <row r="109" spans="6:8" ht="12.75">
      <c r="F109" s="24">
        <f t="shared" si="7"/>
        <v>0</v>
      </c>
      <c r="H109" s="24">
        <f t="shared" si="8"/>
        <v>0</v>
      </c>
    </row>
    <row r="110" spans="6:8" ht="12.75">
      <c r="F110" s="24">
        <f t="shared" si="7"/>
        <v>0</v>
      </c>
      <c r="H110" s="24">
        <f t="shared" si="8"/>
        <v>0</v>
      </c>
    </row>
    <row r="111" spans="6:8" ht="12.75">
      <c r="F111" s="24">
        <f t="shared" si="7"/>
        <v>0</v>
      </c>
      <c r="H111" s="24">
        <f t="shared" si="8"/>
        <v>0</v>
      </c>
    </row>
    <row r="112" spans="6:8" ht="12.75">
      <c r="F112" s="24">
        <f t="shared" si="7"/>
        <v>0</v>
      </c>
      <c r="H112" s="24">
        <f aca="true" t="shared" si="9" ref="H112:H143">B112</f>
        <v>0</v>
      </c>
    </row>
    <row r="113" spans="6:8" ht="12.75">
      <c r="F113" s="24">
        <f t="shared" si="7"/>
        <v>0</v>
      </c>
      <c r="H113" s="24">
        <f t="shared" si="9"/>
        <v>0</v>
      </c>
    </row>
    <row r="114" spans="6:8" ht="12.75">
      <c r="F114" s="24">
        <f t="shared" si="7"/>
        <v>0</v>
      </c>
      <c r="H114" s="24">
        <f t="shared" si="9"/>
        <v>0</v>
      </c>
    </row>
    <row r="115" spans="6:8" ht="12.75">
      <c r="F115" s="24">
        <f t="shared" si="7"/>
        <v>0</v>
      </c>
      <c r="H115" s="24">
        <f t="shared" si="9"/>
        <v>0</v>
      </c>
    </row>
    <row r="116" spans="6:8" ht="12.75">
      <c r="F116" s="24">
        <f t="shared" si="7"/>
        <v>0</v>
      </c>
      <c r="H116" s="24">
        <f t="shared" si="9"/>
        <v>0</v>
      </c>
    </row>
    <row r="117" spans="6:8" ht="12.75">
      <c r="F117" s="24">
        <f t="shared" si="7"/>
        <v>0</v>
      </c>
      <c r="H117" s="24">
        <f t="shared" si="9"/>
        <v>0</v>
      </c>
    </row>
    <row r="118" spans="6:8" ht="12.75">
      <c r="F118" s="24">
        <f t="shared" si="7"/>
        <v>0</v>
      </c>
      <c r="H118" s="24">
        <f t="shared" si="9"/>
        <v>0</v>
      </c>
    </row>
    <row r="119" spans="6:8" ht="12.75">
      <c r="F119" s="24">
        <f t="shared" si="7"/>
        <v>0</v>
      </c>
      <c r="H119" s="24">
        <f t="shared" si="9"/>
        <v>0</v>
      </c>
    </row>
    <row r="120" spans="6:8" ht="12.75">
      <c r="F120" s="24">
        <f t="shared" si="7"/>
        <v>0</v>
      </c>
      <c r="H120" s="24">
        <f t="shared" si="9"/>
        <v>0</v>
      </c>
    </row>
    <row r="121" spans="6:8" ht="12.75">
      <c r="F121" s="24">
        <f t="shared" si="7"/>
        <v>0</v>
      </c>
      <c r="H121" s="24">
        <f t="shared" si="9"/>
        <v>0</v>
      </c>
    </row>
    <row r="122" spans="6:8" ht="12.75">
      <c r="F122" s="24">
        <f t="shared" si="7"/>
        <v>0</v>
      </c>
      <c r="H122" s="24">
        <f t="shared" si="9"/>
        <v>0</v>
      </c>
    </row>
    <row r="123" spans="6:8" ht="12.75">
      <c r="F123" s="24">
        <f t="shared" si="7"/>
        <v>0</v>
      </c>
      <c r="H123" s="24">
        <f t="shared" si="9"/>
        <v>0</v>
      </c>
    </row>
    <row r="124" spans="6:8" ht="12.75">
      <c r="F124" s="24">
        <f t="shared" si="7"/>
        <v>0</v>
      </c>
      <c r="H124" s="24">
        <f t="shared" si="9"/>
        <v>0</v>
      </c>
    </row>
    <row r="125" spans="6:8" ht="12.75">
      <c r="F125" s="24">
        <f t="shared" si="7"/>
        <v>0</v>
      </c>
      <c r="H125" s="24">
        <f t="shared" si="9"/>
        <v>0</v>
      </c>
    </row>
    <row r="126" spans="6:8" ht="12.75">
      <c r="F126" s="24">
        <f t="shared" si="7"/>
        <v>0</v>
      </c>
      <c r="H126" s="24">
        <f t="shared" si="9"/>
        <v>0</v>
      </c>
    </row>
    <row r="127" spans="6:8" ht="12.75">
      <c r="F127" s="24">
        <f t="shared" si="7"/>
        <v>0</v>
      </c>
      <c r="H127" s="24">
        <f t="shared" si="9"/>
        <v>0</v>
      </c>
    </row>
    <row r="128" spans="6:8" ht="12.75">
      <c r="F128" s="24">
        <f t="shared" si="7"/>
        <v>0</v>
      </c>
      <c r="H128" s="24">
        <f t="shared" si="9"/>
        <v>0</v>
      </c>
    </row>
    <row r="129" spans="6:8" ht="12.75">
      <c r="F129" s="24">
        <f t="shared" si="7"/>
        <v>0</v>
      </c>
      <c r="H129" s="24">
        <f t="shared" si="9"/>
        <v>0</v>
      </c>
    </row>
    <row r="130" spans="6:8" ht="12.75">
      <c r="F130" s="24">
        <f t="shared" si="7"/>
        <v>0</v>
      </c>
      <c r="H130" s="24">
        <f t="shared" si="9"/>
        <v>0</v>
      </c>
    </row>
    <row r="131" spans="6:8" ht="12.75">
      <c r="F131" s="24">
        <f t="shared" si="7"/>
        <v>0</v>
      </c>
      <c r="H131" s="24">
        <f t="shared" si="9"/>
        <v>0</v>
      </c>
    </row>
    <row r="132" spans="6:8" ht="12.75">
      <c r="F132" s="24">
        <f t="shared" si="7"/>
        <v>0</v>
      </c>
      <c r="H132" s="24">
        <f t="shared" si="9"/>
        <v>0</v>
      </c>
    </row>
    <row r="133" spans="6:8" ht="12.75">
      <c r="F133" s="24">
        <f t="shared" si="7"/>
        <v>0</v>
      </c>
      <c r="H133" s="24">
        <f t="shared" si="9"/>
        <v>0</v>
      </c>
    </row>
    <row r="134" spans="6:8" ht="12.75">
      <c r="F134" s="24">
        <f t="shared" si="7"/>
        <v>0</v>
      </c>
      <c r="H134" s="24">
        <f t="shared" si="9"/>
        <v>0</v>
      </c>
    </row>
    <row r="135" spans="6:8" ht="12.75">
      <c r="F135" s="24">
        <f t="shared" si="7"/>
        <v>0</v>
      </c>
      <c r="H135" s="24">
        <f t="shared" si="9"/>
        <v>0</v>
      </c>
    </row>
    <row r="136" spans="6:8" ht="12.75">
      <c r="F136" s="24">
        <f t="shared" si="7"/>
        <v>0</v>
      </c>
      <c r="H136" s="24">
        <f t="shared" si="9"/>
        <v>0</v>
      </c>
    </row>
    <row r="137" spans="6:8" ht="12.75">
      <c r="F137" s="24">
        <f t="shared" si="7"/>
        <v>0</v>
      </c>
      <c r="H137" s="24">
        <f t="shared" si="9"/>
        <v>0</v>
      </c>
    </row>
    <row r="138" spans="6:8" ht="12.75">
      <c r="F138" s="24">
        <f t="shared" si="7"/>
        <v>0</v>
      </c>
      <c r="H138" s="24">
        <f t="shared" si="9"/>
        <v>0</v>
      </c>
    </row>
    <row r="139" spans="6:8" ht="12.75">
      <c r="F139" s="24">
        <f t="shared" si="7"/>
        <v>0</v>
      </c>
      <c r="H139" s="24">
        <f t="shared" si="9"/>
        <v>0</v>
      </c>
    </row>
    <row r="140" spans="6:8" ht="12.75">
      <c r="F140" s="24">
        <f t="shared" si="7"/>
        <v>0</v>
      </c>
      <c r="H140" s="24">
        <f t="shared" si="9"/>
        <v>0</v>
      </c>
    </row>
    <row r="141" spans="6:8" ht="12.75">
      <c r="F141" s="24">
        <f t="shared" si="7"/>
        <v>0</v>
      </c>
      <c r="H141" s="24">
        <f t="shared" si="9"/>
        <v>0</v>
      </c>
    </row>
    <row r="142" spans="6:8" ht="12.75">
      <c r="F142" s="24">
        <f t="shared" si="7"/>
        <v>0</v>
      </c>
      <c r="H142" s="24">
        <f t="shared" si="9"/>
        <v>0</v>
      </c>
    </row>
    <row r="143" spans="6:8" ht="12.75">
      <c r="F143" s="24">
        <f t="shared" si="7"/>
        <v>0</v>
      </c>
      <c r="H143" s="24">
        <f t="shared" si="9"/>
        <v>0</v>
      </c>
    </row>
    <row r="144" spans="6:8" ht="12.75">
      <c r="F144" s="24">
        <f aca="true" t="shared" si="10" ref="F144:F207">D144</f>
        <v>0</v>
      </c>
      <c r="H144" s="24">
        <f aca="true" t="shared" si="11" ref="H144:H175">B144</f>
        <v>0</v>
      </c>
    </row>
    <row r="145" spans="6:8" ht="12.75">
      <c r="F145" s="24">
        <f t="shared" si="10"/>
        <v>0</v>
      </c>
      <c r="H145" s="24">
        <f t="shared" si="11"/>
        <v>0</v>
      </c>
    </row>
    <row r="146" spans="6:8" ht="12.75">
      <c r="F146" s="24">
        <f t="shared" si="10"/>
        <v>0</v>
      </c>
      <c r="H146" s="24">
        <f t="shared" si="11"/>
        <v>0</v>
      </c>
    </row>
    <row r="147" spans="6:8" ht="12.75">
      <c r="F147" s="24">
        <f t="shared" si="10"/>
        <v>0</v>
      </c>
      <c r="H147" s="24">
        <f t="shared" si="11"/>
        <v>0</v>
      </c>
    </row>
    <row r="148" spans="6:8" ht="12.75">
      <c r="F148" s="24">
        <f t="shared" si="10"/>
        <v>0</v>
      </c>
      <c r="H148" s="24">
        <f t="shared" si="11"/>
        <v>0</v>
      </c>
    </row>
    <row r="149" spans="6:8" ht="12.75">
      <c r="F149" s="24">
        <f t="shared" si="10"/>
        <v>0</v>
      </c>
      <c r="H149" s="24">
        <f t="shared" si="11"/>
        <v>0</v>
      </c>
    </row>
    <row r="150" spans="6:8" ht="12.75">
      <c r="F150" s="24">
        <f t="shared" si="10"/>
        <v>0</v>
      </c>
      <c r="H150" s="24">
        <f t="shared" si="11"/>
        <v>0</v>
      </c>
    </row>
    <row r="151" spans="6:8" ht="12.75">
      <c r="F151" s="24">
        <f t="shared" si="10"/>
        <v>0</v>
      </c>
      <c r="H151" s="24">
        <f t="shared" si="11"/>
        <v>0</v>
      </c>
    </row>
    <row r="152" spans="6:8" ht="12.75">
      <c r="F152" s="24">
        <f t="shared" si="10"/>
        <v>0</v>
      </c>
      <c r="H152" s="24">
        <f t="shared" si="11"/>
        <v>0</v>
      </c>
    </row>
    <row r="153" spans="6:8" ht="12.75">
      <c r="F153" s="24">
        <f t="shared" si="10"/>
        <v>0</v>
      </c>
      <c r="H153" s="24">
        <f t="shared" si="11"/>
        <v>0</v>
      </c>
    </row>
    <row r="154" spans="6:8" ht="12.75">
      <c r="F154" s="24">
        <f t="shared" si="10"/>
        <v>0</v>
      </c>
      <c r="H154" s="24">
        <f t="shared" si="11"/>
        <v>0</v>
      </c>
    </row>
    <row r="155" spans="6:8" ht="12.75">
      <c r="F155" s="24">
        <f t="shared" si="10"/>
        <v>0</v>
      </c>
      <c r="H155" s="24">
        <f t="shared" si="11"/>
        <v>0</v>
      </c>
    </row>
    <row r="156" spans="6:8" ht="12.75">
      <c r="F156" s="24">
        <f t="shared" si="10"/>
        <v>0</v>
      </c>
      <c r="H156" s="24">
        <f t="shared" si="11"/>
        <v>0</v>
      </c>
    </row>
    <row r="157" spans="6:8" ht="12.75">
      <c r="F157" s="24">
        <f t="shared" si="10"/>
        <v>0</v>
      </c>
      <c r="H157" s="24">
        <f t="shared" si="11"/>
        <v>0</v>
      </c>
    </row>
    <row r="158" spans="6:8" ht="12.75">
      <c r="F158" s="24">
        <f t="shared" si="10"/>
        <v>0</v>
      </c>
      <c r="H158" s="24">
        <f t="shared" si="11"/>
        <v>0</v>
      </c>
    </row>
    <row r="159" spans="6:8" ht="12.75">
      <c r="F159" s="24">
        <f t="shared" si="10"/>
        <v>0</v>
      </c>
      <c r="H159" s="24">
        <f t="shared" si="11"/>
        <v>0</v>
      </c>
    </row>
    <row r="160" spans="6:8" ht="12.75">
      <c r="F160" s="24">
        <f t="shared" si="10"/>
        <v>0</v>
      </c>
      <c r="H160" s="24">
        <f t="shared" si="11"/>
        <v>0</v>
      </c>
    </row>
    <row r="161" spans="6:8" ht="12.75">
      <c r="F161" s="24">
        <f t="shared" si="10"/>
        <v>0</v>
      </c>
      <c r="H161" s="24">
        <f t="shared" si="11"/>
        <v>0</v>
      </c>
    </row>
    <row r="162" spans="6:8" ht="12.75">
      <c r="F162" s="24">
        <f t="shared" si="10"/>
        <v>0</v>
      </c>
      <c r="H162" s="24">
        <f t="shared" si="11"/>
        <v>0</v>
      </c>
    </row>
    <row r="163" spans="6:8" ht="12.75">
      <c r="F163" s="24">
        <f t="shared" si="10"/>
        <v>0</v>
      </c>
      <c r="H163" s="24">
        <f t="shared" si="11"/>
        <v>0</v>
      </c>
    </row>
    <row r="164" spans="6:8" ht="12.75">
      <c r="F164" s="24">
        <f t="shared" si="10"/>
        <v>0</v>
      </c>
      <c r="H164" s="24">
        <f t="shared" si="11"/>
        <v>0</v>
      </c>
    </row>
    <row r="165" spans="6:8" ht="12.75">
      <c r="F165" s="24">
        <f t="shared" si="10"/>
        <v>0</v>
      </c>
      <c r="H165" s="24">
        <f t="shared" si="11"/>
        <v>0</v>
      </c>
    </row>
    <row r="166" spans="6:8" ht="12.75">
      <c r="F166" s="24">
        <f t="shared" si="10"/>
        <v>0</v>
      </c>
      <c r="H166" s="24">
        <f t="shared" si="11"/>
        <v>0</v>
      </c>
    </row>
    <row r="167" spans="6:8" ht="12.75">
      <c r="F167" s="24">
        <f t="shared" si="10"/>
        <v>0</v>
      </c>
      <c r="H167" s="24">
        <f t="shared" si="11"/>
        <v>0</v>
      </c>
    </row>
    <row r="168" spans="6:8" ht="12.75">
      <c r="F168" s="24">
        <f t="shared" si="10"/>
        <v>0</v>
      </c>
      <c r="H168" s="24">
        <f t="shared" si="11"/>
        <v>0</v>
      </c>
    </row>
    <row r="169" spans="6:8" ht="12.75">
      <c r="F169" s="24">
        <f t="shared" si="10"/>
        <v>0</v>
      </c>
      <c r="H169" s="24">
        <f t="shared" si="11"/>
        <v>0</v>
      </c>
    </row>
    <row r="170" spans="6:8" ht="12.75">
      <c r="F170" s="24">
        <f t="shared" si="10"/>
        <v>0</v>
      </c>
      <c r="H170" s="24">
        <f t="shared" si="11"/>
        <v>0</v>
      </c>
    </row>
    <row r="171" spans="6:8" ht="12.75">
      <c r="F171" s="24">
        <f t="shared" si="10"/>
        <v>0</v>
      </c>
      <c r="H171" s="24">
        <f t="shared" si="11"/>
        <v>0</v>
      </c>
    </row>
    <row r="172" spans="6:8" ht="12.75">
      <c r="F172" s="24">
        <f t="shared" si="10"/>
        <v>0</v>
      </c>
      <c r="H172" s="24">
        <f t="shared" si="11"/>
        <v>0</v>
      </c>
    </row>
    <row r="173" spans="6:8" ht="12.75">
      <c r="F173" s="24">
        <f t="shared" si="10"/>
        <v>0</v>
      </c>
      <c r="H173" s="24">
        <f t="shared" si="11"/>
        <v>0</v>
      </c>
    </row>
    <row r="174" spans="6:8" ht="12.75">
      <c r="F174" s="24">
        <f t="shared" si="10"/>
        <v>0</v>
      </c>
      <c r="H174" s="24">
        <f t="shared" si="11"/>
        <v>0</v>
      </c>
    </row>
    <row r="175" spans="6:8" ht="12.75">
      <c r="F175" s="24">
        <f t="shared" si="10"/>
        <v>0</v>
      </c>
      <c r="H175" s="24">
        <f t="shared" si="11"/>
        <v>0</v>
      </c>
    </row>
    <row r="176" spans="6:8" ht="12.75">
      <c r="F176" s="24">
        <f t="shared" si="10"/>
        <v>0</v>
      </c>
      <c r="H176" s="24">
        <f aca="true" t="shared" si="12" ref="H176:H209">B176</f>
        <v>0</v>
      </c>
    </row>
    <row r="177" spans="6:8" ht="12.75">
      <c r="F177" s="24">
        <f t="shared" si="10"/>
        <v>0</v>
      </c>
      <c r="H177" s="24">
        <f t="shared" si="12"/>
        <v>0</v>
      </c>
    </row>
    <row r="178" spans="6:8" ht="12.75">
      <c r="F178" s="24">
        <f t="shared" si="10"/>
        <v>0</v>
      </c>
      <c r="H178" s="24">
        <f t="shared" si="12"/>
        <v>0</v>
      </c>
    </row>
    <row r="179" spans="6:8" ht="12.75">
      <c r="F179" s="24">
        <f t="shared" si="10"/>
        <v>0</v>
      </c>
      <c r="H179" s="24">
        <f t="shared" si="12"/>
        <v>0</v>
      </c>
    </row>
    <row r="180" spans="6:8" ht="12.75">
      <c r="F180" s="24">
        <f t="shared" si="10"/>
        <v>0</v>
      </c>
      <c r="H180" s="24">
        <f t="shared" si="12"/>
        <v>0</v>
      </c>
    </row>
    <row r="181" spans="6:8" ht="12.75">
      <c r="F181" s="24">
        <f t="shared" si="10"/>
        <v>0</v>
      </c>
      <c r="H181" s="24">
        <f t="shared" si="12"/>
        <v>0</v>
      </c>
    </row>
    <row r="182" spans="6:8" ht="12.75">
      <c r="F182" s="24">
        <f t="shared" si="10"/>
        <v>0</v>
      </c>
      <c r="H182" s="24">
        <f t="shared" si="12"/>
        <v>0</v>
      </c>
    </row>
    <row r="183" spans="6:8" ht="12.75">
      <c r="F183" s="24">
        <f t="shared" si="10"/>
        <v>0</v>
      </c>
      <c r="H183" s="24">
        <f t="shared" si="12"/>
        <v>0</v>
      </c>
    </row>
    <row r="184" spans="6:8" ht="12.75">
      <c r="F184" s="24">
        <f t="shared" si="10"/>
        <v>0</v>
      </c>
      <c r="H184" s="24">
        <f t="shared" si="12"/>
        <v>0</v>
      </c>
    </row>
    <row r="185" spans="6:8" ht="12.75">
      <c r="F185" s="24">
        <f t="shared" si="10"/>
        <v>0</v>
      </c>
      <c r="H185" s="24">
        <f t="shared" si="12"/>
        <v>0</v>
      </c>
    </row>
    <row r="186" spans="6:8" ht="12.75">
      <c r="F186" s="24">
        <f t="shared" si="10"/>
        <v>0</v>
      </c>
      <c r="H186" s="24">
        <f t="shared" si="12"/>
        <v>0</v>
      </c>
    </row>
    <row r="187" spans="6:8" ht="12.75">
      <c r="F187" s="24">
        <f t="shared" si="10"/>
        <v>0</v>
      </c>
      <c r="H187" s="24">
        <f t="shared" si="12"/>
        <v>0</v>
      </c>
    </row>
    <row r="188" spans="6:8" ht="12.75">
      <c r="F188" s="24">
        <f t="shared" si="10"/>
        <v>0</v>
      </c>
      <c r="H188" s="24">
        <f t="shared" si="12"/>
        <v>0</v>
      </c>
    </row>
    <row r="189" spans="6:8" ht="12.75">
      <c r="F189" s="24">
        <f t="shared" si="10"/>
        <v>0</v>
      </c>
      <c r="H189" s="24">
        <f t="shared" si="12"/>
        <v>0</v>
      </c>
    </row>
    <row r="190" spans="6:8" ht="12.75">
      <c r="F190" s="24">
        <f t="shared" si="10"/>
        <v>0</v>
      </c>
      <c r="H190" s="24">
        <f t="shared" si="12"/>
        <v>0</v>
      </c>
    </row>
    <row r="191" spans="6:8" ht="12.75">
      <c r="F191" s="24">
        <f t="shared" si="10"/>
        <v>0</v>
      </c>
      <c r="H191" s="24">
        <f t="shared" si="12"/>
        <v>0</v>
      </c>
    </row>
    <row r="192" spans="6:8" ht="12.75">
      <c r="F192" s="24">
        <f t="shared" si="10"/>
        <v>0</v>
      </c>
      <c r="H192" s="24">
        <f t="shared" si="12"/>
        <v>0</v>
      </c>
    </row>
    <row r="193" spans="6:8" ht="12.75">
      <c r="F193" s="24">
        <f t="shared" si="10"/>
        <v>0</v>
      </c>
      <c r="H193" s="24">
        <f t="shared" si="12"/>
        <v>0</v>
      </c>
    </row>
    <row r="194" spans="6:8" ht="12.75">
      <c r="F194" s="24">
        <f t="shared" si="10"/>
        <v>0</v>
      </c>
      <c r="H194" s="24">
        <f t="shared" si="12"/>
        <v>0</v>
      </c>
    </row>
    <row r="195" spans="6:8" ht="12.75">
      <c r="F195" s="24">
        <f t="shared" si="10"/>
        <v>0</v>
      </c>
      <c r="H195" s="24">
        <f t="shared" si="12"/>
        <v>0</v>
      </c>
    </row>
    <row r="196" spans="6:8" ht="12.75">
      <c r="F196" s="24">
        <f t="shared" si="10"/>
        <v>0</v>
      </c>
      <c r="H196" s="24">
        <f t="shared" si="12"/>
        <v>0</v>
      </c>
    </row>
    <row r="197" spans="6:8" ht="12.75">
      <c r="F197" s="24">
        <f t="shared" si="10"/>
        <v>0</v>
      </c>
      <c r="H197" s="24">
        <f t="shared" si="12"/>
        <v>0</v>
      </c>
    </row>
    <row r="198" spans="6:8" ht="12.75">
      <c r="F198" s="24">
        <f t="shared" si="10"/>
        <v>0</v>
      </c>
      <c r="H198" s="24">
        <f t="shared" si="12"/>
        <v>0</v>
      </c>
    </row>
    <row r="199" spans="6:8" ht="12.75">
      <c r="F199" s="24">
        <f t="shared" si="10"/>
        <v>0</v>
      </c>
      <c r="H199" s="24">
        <f t="shared" si="12"/>
        <v>0</v>
      </c>
    </row>
    <row r="200" spans="6:8" ht="12.75">
      <c r="F200" s="24">
        <f t="shared" si="10"/>
        <v>0</v>
      </c>
      <c r="H200" s="24">
        <f t="shared" si="12"/>
        <v>0</v>
      </c>
    </row>
    <row r="201" spans="6:8" ht="12.75">
      <c r="F201" s="24">
        <f t="shared" si="10"/>
        <v>0</v>
      </c>
      <c r="H201" s="24">
        <f t="shared" si="12"/>
        <v>0</v>
      </c>
    </row>
    <row r="202" spans="6:8" ht="12.75">
      <c r="F202" s="24">
        <f t="shared" si="10"/>
        <v>0</v>
      </c>
      <c r="H202" s="24">
        <f t="shared" si="12"/>
        <v>0</v>
      </c>
    </row>
    <row r="203" spans="6:8" ht="12.75">
      <c r="F203" s="24">
        <f t="shared" si="10"/>
        <v>0</v>
      </c>
      <c r="H203" s="24">
        <f t="shared" si="12"/>
        <v>0</v>
      </c>
    </row>
    <row r="204" spans="6:8" ht="12.75">
      <c r="F204" s="24">
        <f t="shared" si="10"/>
        <v>0</v>
      </c>
      <c r="H204" s="24">
        <f t="shared" si="12"/>
        <v>0</v>
      </c>
    </row>
    <row r="205" spans="6:8" ht="12.75">
      <c r="F205" s="24">
        <f t="shared" si="10"/>
        <v>0</v>
      </c>
      <c r="H205" s="24">
        <f t="shared" si="12"/>
        <v>0</v>
      </c>
    </row>
    <row r="206" spans="6:8" ht="12.75">
      <c r="F206" s="24">
        <f t="shared" si="10"/>
        <v>0</v>
      </c>
      <c r="H206" s="24">
        <f t="shared" si="12"/>
        <v>0</v>
      </c>
    </row>
    <row r="207" spans="6:8" ht="12.75">
      <c r="F207" s="24">
        <f t="shared" si="10"/>
        <v>0</v>
      </c>
      <c r="H207" s="24">
        <f t="shared" si="12"/>
        <v>0</v>
      </c>
    </row>
    <row r="208" spans="6:8" ht="12.75">
      <c r="F208" s="24">
        <f aca="true" t="shared" si="13" ref="F208:F271">D208</f>
        <v>0</v>
      </c>
      <c r="H208" s="24">
        <f t="shared" si="12"/>
        <v>0</v>
      </c>
    </row>
    <row r="209" spans="6:8" ht="12.75">
      <c r="F209" s="24">
        <f t="shared" si="13"/>
        <v>0</v>
      </c>
      <c r="H209" s="24">
        <f t="shared" si="12"/>
        <v>0</v>
      </c>
    </row>
    <row r="210" ht="12.75">
      <c r="F210" s="24">
        <f t="shared" si="13"/>
        <v>0</v>
      </c>
    </row>
    <row r="211" ht="12.75">
      <c r="F211" s="24">
        <f t="shared" si="13"/>
        <v>0</v>
      </c>
    </row>
    <row r="212" ht="12.75">
      <c r="F212" s="24">
        <f t="shared" si="13"/>
        <v>0</v>
      </c>
    </row>
    <row r="213" ht="12.75">
      <c r="F213" s="24">
        <f t="shared" si="13"/>
        <v>0</v>
      </c>
    </row>
    <row r="214" ht="12.75">
      <c r="F214" s="24">
        <f t="shared" si="13"/>
        <v>0</v>
      </c>
    </row>
    <row r="215" ht="12.75">
      <c r="F215" s="24">
        <f t="shared" si="13"/>
        <v>0</v>
      </c>
    </row>
    <row r="216" ht="12.75">
      <c r="F216" s="24">
        <f t="shared" si="13"/>
        <v>0</v>
      </c>
    </row>
    <row r="217" ht="12.75">
      <c r="F217" s="24">
        <f t="shared" si="13"/>
        <v>0</v>
      </c>
    </row>
    <row r="218" ht="12.75">
      <c r="F218" s="24">
        <f t="shared" si="13"/>
        <v>0</v>
      </c>
    </row>
    <row r="219" ht="12.75">
      <c r="F219" s="24">
        <f t="shared" si="13"/>
        <v>0</v>
      </c>
    </row>
    <row r="220" ht="12.75">
      <c r="F220" s="24">
        <f t="shared" si="13"/>
        <v>0</v>
      </c>
    </row>
    <row r="221" ht="12.75">
      <c r="F221" s="24">
        <f t="shared" si="13"/>
        <v>0</v>
      </c>
    </row>
    <row r="222" ht="12.75">
      <c r="F222" s="24">
        <f t="shared" si="13"/>
        <v>0</v>
      </c>
    </row>
    <row r="223" ht="12.75">
      <c r="F223" s="24">
        <f t="shared" si="13"/>
        <v>0</v>
      </c>
    </row>
    <row r="224" ht="12.75">
      <c r="F224" s="24">
        <f t="shared" si="13"/>
        <v>0</v>
      </c>
    </row>
    <row r="225" ht="12.75">
      <c r="F225" s="24">
        <f t="shared" si="13"/>
        <v>0</v>
      </c>
    </row>
    <row r="226" ht="12.75">
      <c r="F226" s="24">
        <f t="shared" si="13"/>
        <v>0</v>
      </c>
    </row>
    <row r="227" ht="12.75">
      <c r="F227" s="24">
        <f t="shared" si="13"/>
        <v>0</v>
      </c>
    </row>
    <row r="228" ht="12.75">
      <c r="F228" s="24">
        <f t="shared" si="13"/>
        <v>0</v>
      </c>
    </row>
    <row r="229" ht="12.75">
      <c r="F229" s="24">
        <f t="shared" si="13"/>
        <v>0</v>
      </c>
    </row>
    <row r="230" ht="12.75">
      <c r="F230" s="24">
        <f t="shared" si="13"/>
        <v>0</v>
      </c>
    </row>
    <row r="231" ht="12.75">
      <c r="F231" s="24">
        <f t="shared" si="13"/>
        <v>0</v>
      </c>
    </row>
    <row r="232" ht="12.75">
      <c r="F232" s="24">
        <f t="shared" si="13"/>
        <v>0</v>
      </c>
    </row>
    <row r="233" ht="12.75">
      <c r="F233" s="24">
        <f t="shared" si="13"/>
        <v>0</v>
      </c>
    </row>
    <row r="234" ht="12.75">
      <c r="F234" s="24">
        <f t="shared" si="13"/>
        <v>0</v>
      </c>
    </row>
    <row r="235" ht="12.75">
      <c r="F235" s="24">
        <f t="shared" si="13"/>
        <v>0</v>
      </c>
    </row>
    <row r="236" ht="12.75">
      <c r="F236" s="24">
        <f t="shared" si="13"/>
        <v>0</v>
      </c>
    </row>
    <row r="237" ht="12.75">
      <c r="F237" s="24">
        <f t="shared" si="13"/>
        <v>0</v>
      </c>
    </row>
    <row r="238" ht="12.75">
      <c r="F238" s="24">
        <f t="shared" si="13"/>
        <v>0</v>
      </c>
    </row>
    <row r="239" ht="12.75">
      <c r="F239" s="24">
        <f t="shared" si="13"/>
        <v>0</v>
      </c>
    </row>
    <row r="240" ht="12.75">
      <c r="F240" s="24">
        <f t="shared" si="13"/>
        <v>0</v>
      </c>
    </row>
    <row r="241" ht="12.75">
      <c r="F241" s="24">
        <f t="shared" si="13"/>
        <v>0</v>
      </c>
    </row>
    <row r="242" ht="12.75">
      <c r="F242" s="24">
        <f t="shared" si="13"/>
        <v>0</v>
      </c>
    </row>
    <row r="243" ht="12.75">
      <c r="F243" s="24">
        <f t="shared" si="13"/>
        <v>0</v>
      </c>
    </row>
    <row r="244" ht="12.75">
      <c r="F244" s="24">
        <f t="shared" si="13"/>
        <v>0</v>
      </c>
    </row>
    <row r="245" ht="12.75">
      <c r="F245" s="24">
        <f t="shared" si="13"/>
        <v>0</v>
      </c>
    </row>
    <row r="246" ht="12.75">
      <c r="F246" s="24">
        <f t="shared" si="13"/>
        <v>0</v>
      </c>
    </row>
    <row r="247" ht="12.75">
      <c r="F247" s="24">
        <f t="shared" si="13"/>
        <v>0</v>
      </c>
    </row>
    <row r="248" ht="12.75">
      <c r="F248" s="24">
        <f t="shared" si="13"/>
        <v>0</v>
      </c>
    </row>
    <row r="249" ht="12.75">
      <c r="F249" s="24">
        <f t="shared" si="13"/>
        <v>0</v>
      </c>
    </row>
    <row r="250" ht="12.75">
      <c r="F250" s="24">
        <f t="shared" si="13"/>
        <v>0</v>
      </c>
    </row>
    <row r="251" ht="12.75">
      <c r="F251" s="24">
        <f t="shared" si="13"/>
        <v>0</v>
      </c>
    </row>
    <row r="252" ht="12.75">
      <c r="F252" s="24">
        <f t="shared" si="13"/>
        <v>0</v>
      </c>
    </row>
    <row r="253" ht="12.75">
      <c r="F253" s="24">
        <f t="shared" si="13"/>
        <v>0</v>
      </c>
    </row>
    <row r="254" ht="12.75">
      <c r="F254" s="24">
        <f t="shared" si="13"/>
        <v>0</v>
      </c>
    </row>
    <row r="255" ht="12.75">
      <c r="F255" s="24">
        <f t="shared" si="13"/>
        <v>0</v>
      </c>
    </row>
    <row r="256" ht="12.75">
      <c r="F256" s="24">
        <f t="shared" si="13"/>
        <v>0</v>
      </c>
    </row>
    <row r="257" ht="12.75">
      <c r="F257" s="24">
        <f t="shared" si="13"/>
        <v>0</v>
      </c>
    </row>
    <row r="258" ht="12.75">
      <c r="F258" s="24">
        <f t="shared" si="13"/>
        <v>0</v>
      </c>
    </row>
    <row r="259" ht="12.75">
      <c r="F259" s="24">
        <f t="shared" si="13"/>
        <v>0</v>
      </c>
    </row>
    <row r="260" ht="12.75">
      <c r="F260" s="24">
        <f t="shared" si="13"/>
        <v>0</v>
      </c>
    </row>
    <row r="261" ht="12.75">
      <c r="F261" s="24">
        <f t="shared" si="13"/>
        <v>0</v>
      </c>
    </row>
    <row r="262" ht="12.75">
      <c r="F262" s="24">
        <f t="shared" si="13"/>
        <v>0</v>
      </c>
    </row>
    <row r="263" ht="12.75">
      <c r="F263" s="24">
        <f t="shared" si="13"/>
        <v>0</v>
      </c>
    </row>
    <row r="264" ht="12.75">
      <c r="F264" s="24">
        <f t="shared" si="13"/>
        <v>0</v>
      </c>
    </row>
    <row r="265" ht="12.75">
      <c r="F265" s="24">
        <f t="shared" si="13"/>
        <v>0</v>
      </c>
    </row>
    <row r="266" ht="12.75">
      <c r="F266" s="24">
        <f t="shared" si="13"/>
        <v>0</v>
      </c>
    </row>
    <row r="267" ht="12.75">
      <c r="F267" s="24">
        <f t="shared" si="13"/>
        <v>0</v>
      </c>
    </row>
    <row r="268" ht="12.75">
      <c r="F268" s="24">
        <f t="shared" si="13"/>
        <v>0</v>
      </c>
    </row>
    <row r="269" ht="12.75">
      <c r="F269" s="24">
        <f t="shared" si="13"/>
        <v>0</v>
      </c>
    </row>
    <row r="270" ht="12.75">
      <c r="F270" s="24">
        <f t="shared" si="13"/>
        <v>0</v>
      </c>
    </row>
    <row r="271" ht="12.75">
      <c r="F271" s="24">
        <f t="shared" si="13"/>
        <v>0</v>
      </c>
    </row>
    <row r="272" ht="12.75">
      <c r="F272" s="24">
        <f aca="true" t="shared" si="14" ref="F272:F333">D272</f>
        <v>0</v>
      </c>
    </row>
    <row r="273" ht="12.75">
      <c r="F273" s="24">
        <f t="shared" si="14"/>
        <v>0</v>
      </c>
    </row>
    <row r="274" ht="12.75">
      <c r="F274" s="24">
        <f t="shared" si="14"/>
        <v>0</v>
      </c>
    </row>
    <row r="275" ht="12.75">
      <c r="F275" s="24">
        <f t="shared" si="14"/>
        <v>0</v>
      </c>
    </row>
    <row r="276" ht="12.75">
      <c r="F276" s="24">
        <f t="shared" si="14"/>
        <v>0</v>
      </c>
    </row>
    <row r="277" ht="12.75">
      <c r="F277" s="24">
        <f t="shared" si="14"/>
        <v>0</v>
      </c>
    </row>
    <row r="278" ht="12.75">
      <c r="F278" s="24">
        <f t="shared" si="14"/>
        <v>0</v>
      </c>
    </row>
    <row r="279" ht="12.75">
      <c r="F279" s="24">
        <f t="shared" si="14"/>
        <v>0</v>
      </c>
    </row>
    <row r="280" ht="12.75">
      <c r="F280" s="24">
        <f t="shared" si="14"/>
        <v>0</v>
      </c>
    </row>
    <row r="281" ht="12.75">
      <c r="F281" s="24">
        <f t="shared" si="14"/>
        <v>0</v>
      </c>
    </row>
    <row r="282" ht="12.75">
      <c r="F282" s="24">
        <f t="shared" si="14"/>
        <v>0</v>
      </c>
    </row>
    <row r="283" ht="12.75">
      <c r="F283" s="24">
        <f t="shared" si="14"/>
        <v>0</v>
      </c>
    </row>
    <row r="284" ht="12.75">
      <c r="F284" s="24">
        <f t="shared" si="14"/>
        <v>0</v>
      </c>
    </row>
    <row r="285" ht="12.75">
      <c r="F285" s="24">
        <f t="shared" si="14"/>
        <v>0</v>
      </c>
    </row>
    <row r="286" ht="12.75">
      <c r="F286" s="24">
        <f t="shared" si="14"/>
        <v>0</v>
      </c>
    </row>
    <row r="287" ht="12.75">
      <c r="F287" s="24">
        <f t="shared" si="14"/>
        <v>0</v>
      </c>
    </row>
    <row r="288" ht="12.75">
      <c r="F288" s="24">
        <f t="shared" si="14"/>
        <v>0</v>
      </c>
    </row>
    <row r="289" ht="12.75">
      <c r="F289" s="24">
        <f t="shared" si="14"/>
        <v>0</v>
      </c>
    </row>
    <row r="290" ht="12.75">
      <c r="F290" s="24">
        <f t="shared" si="14"/>
        <v>0</v>
      </c>
    </row>
    <row r="291" ht="12.75">
      <c r="F291" s="24">
        <f t="shared" si="14"/>
        <v>0</v>
      </c>
    </row>
    <row r="292" ht="12.75">
      <c r="F292" s="24">
        <f t="shared" si="14"/>
        <v>0</v>
      </c>
    </row>
    <row r="293" ht="12.75">
      <c r="F293" s="24">
        <f t="shared" si="14"/>
        <v>0</v>
      </c>
    </row>
    <row r="294" ht="12.75">
      <c r="F294" s="24">
        <f t="shared" si="14"/>
        <v>0</v>
      </c>
    </row>
    <row r="295" ht="12.75">
      <c r="F295" s="24">
        <f t="shared" si="14"/>
        <v>0</v>
      </c>
    </row>
    <row r="296" ht="12.75">
      <c r="F296" s="24">
        <f t="shared" si="14"/>
        <v>0</v>
      </c>
    </row>
    <row r="297" ht="12.75">
      <c r="F297" s="24">
        <f t="shared" si="14"/>
        <v>0</v>
      </c>
    </row>
    <row r="298" ht="12.75">
      <c r="F298" s="24">
        <f t="shared" si="14"/>
        <v>0</v>
      </c>
    </row>
    <row r="299" ht="12.75">
      <c r="F299" s="24">
        <f t="shared" si="14"/>
        <v>0</v>
      </c>
    </row>
    <row r="300" ht="12.75">
      <c r="F300" s="24">
        <f t="shared" si="14"/>
        <v>0</v>
      </c>
    </row>
    <row r="301" ht="12.75">
      <c r="F301" s="24">
        <f t="shared" si="14"/>
        <v>0</v>
      </c>
    </row>
    <row r="302" ht="12.75">
      <c r="F302" s="24">
        <f t="shared" si="14"/>
        <v>0</v>
      </c>
    </row>
    <row r="303" ht="12.75">
      <c r="F303" s="24">
        <f t="shared" si="14"/>
        <v>0</v>
      </c>
    </row>
    <row r="304" ht="12.75">
      <c r="F304" s="24">
        <f t="shared" si="14"/>
        <v>0</v>
      </c>
    </row>
    <row r="305" ht="12.75">
      <c r="F305" s="24">
        <f t="shared" si="14"/>
        <v>0</v>
      </c>
    </row>
    <row r="306" ht="12.75">
      <c r="F306" s="24">
        <f t="shared" si="14"/>
        <v>0</v>
      </c>
    </row>
    <row r="307" ht="12.75">
      <c r="F307" s="24">
        <f t="shared" si="14"/>
        <v>0</v>
      </c>
    </row>
    <row r="308" ht="12.75">
      <c r="F308" s="24">
        <f t="shared" si="14"/>
        <v>0</v>
      </c>
    </row>
    <row r="309" ht="12.75">
      <c r="F309" s="24">
        <f t="shared" si="14"/>
        <v>0</v>
      </c>
    </row>
    <row r="310" ht="12.75">
      <c r="F310" s="24">
        <f t="shared" si="14"/>
        <v>0</v>
      </c>
    </row>
    <row r="311" ht="12.75">
      <c r="F311" s="24">
        <f t="shared" si="14"/>
        <v>0</v>
      </c>
    </row>
    <row r="312" ht="12.75">
      <c r="F312" s="24">
        <f t="shared" si="14"/>
        <v>0</v>
      </c>
    </row>
    <row r="313" ht="12.75">
      <c r="F313" s="24">
        <f t="shared" si="14"/>
        <v>0</v>
      </c>
    </row>
    <row r="314" ht="12.75">
      <c r="F314" s="24">
        <f t="shared" si="14"/>
        <v>0</v>
      </c>
    </row>
    <row r="315" ht="12.75">
      <c r="F315" s="24">
        <f t="shared" si="14"/>
        <v>0</v>
      </c>
    </row>
    <row r="316" ht="12.75">
      <c r="F316" s="24">
        <f t="shared" si="14"/>
        <v>0</v>
      </c>
    </row>
    <row r="317" ht="12.75">
      <c r="F317" s="24">
        <f t="shared" si="14"/>
        <v>0</v>
      </c>
    </row>
    <row r="318" ht="12.75">
      <c r="F318" s="24">
        <f t="shared" si="14"/>
        <v>0</v>
      </c>
    </row>
    <row r="319" ht="12.75">
      <c r="F319" s="24">
        <f t="shared" si="14"/>
        <v>0</v>
      </c>
    </row>
    <row r="320" ht="12.75">
      <c r="F320" s="24">
        <f t="shared" si="14"/>
        <v>0</v>
      </c>
    </row>
    <row r="321" ht="12.75">
      <c r="F321" s="24">
        <f t="shared" si="14"/>
        <v>0</v>
      </c>
    </row>
    <row r="322" ht="12.75">
      <c r="F322" s="24">
        <f t="shared" si="14"/>
        <v>0</v>
      </c>
    </row>
    <row r="323" ht="12.75">
      <c r="F323" s="24">
        <f t="shared" si="14"/>
        <v>0</v>
      </c>
    </row>
    <row r="324" ht="12.75">
      <c r="F324" s="24">
        <f t="shared" si="14"/>
        <v>0</v>
      </c>
    </row>
    <row r="325" ht="12.75">
      <c r="F325" s="24">
        <f t="shared" si="14"/>
        <v>0</v>
      </c>
    </row>
    <row r="326" ht="12.75">
      <c r="F326" s="24">
        <f t="shared" si="14"/>
        <v>0</v>
      </c>
    </row>
    <row r="327" ht="12.75">
      <c r="F327" s="24">
        <f t="shared" si="14"/>
        <v>0</v>
      </c>
    </row>
    <row r="328" ht="12.75">
      <c r="F328" s="24">
        <f t="shared" si="14"/>
        <v>0</v>
      </c>
    </row>
    <row r="329" ht="12.75">
      <c r="F329" s="24">
        <f t="shared" si="14"/>
        <v>0</v>
      </c>
    </row>
    <row r="330" ht="12.75">
      <c r="F330" s="24">
        <f t="shared" si="14"/>
        <v>0</v>
      </c>
    </row>
    <row r="331" ht="12.75">
      <c r="F331" s="24">
        <f t="shared" si="14"/>
        <v>0</v>
      </c>
    </row>
    <row r="332" ht="12.75">
      <c r="F332" s="24">
        <f t="shared" si="14"/>
        <v>0</v>
      </c>
    </row>
    <row r="333" ht="12.75">
      <c r="F333" s="24">
        <f t="shared" si="14"/>
        <v>0</v>
      </c>
    </row>
  </sheetData>
  <sheetProtection/>
  <printOptions/>
  <pageMargins left="0.7480314960629921" right="0.7480314960629921" top="0.984251968503937" bottom="0.984251968503937" header="0.5118110236220472" footer="0.5118110236220472"/>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GK106"/>
  <sheetViews>
    <sheetView zoomScale="50" zoomScaleNormal="50" zoomScalePageLayoutView="0" workbookViewId="0" topLeftCell="A1">
      <pane xSplit="1" ySplit="3" topLeftCell="B41" activePane="bottomRight" state="frozen"/>
      <selection pane="topLeft" activeCell="A1" sqref="A1"/>
      <selection pane="topRight" activeCell="B1" sqref="B1"/>
      <selection pane="bottomLeft" activeCell="A4" sqref="A4"/>
      <selection pane="bottomRight" activeCell="L62" sqref="L62"/>
    </sheetView>
  </sheetViews>
  <sheetFormatPr defaultColWidth="9.140625" defaultRowHeight="12.75"/>
  <cols>
    <col min="1" max="1" width="20.140625" style="96" customWidth="1"/>
    <col min="2" max="2" width="11.57421875" style="6" customWidth="1"/>
    <col min="3" max="3" width="63.8515625" style="70" customWidth="1"/>
    <col min="4" max="4" width="11.57421875" style="6" customWidth="1"/>
    <col min="5" max="5" width="2.7109375" style="7" customWidth="1"/>
    <col min="6" max="6" width="11.57421875" style="6" customWidth="1"/>
    <col min="7" max="7" width="2.7109375" style="7" customWidth="1"/>
    <col min="8" max="8" width="13.00390625" style="7" customWidth="1"/>
    <col min="9" max="9" width="2.7109375" style="7" customWidth="1"/>
    <col min="10" max="10" width="16.57421875" style="71" customWidth="1"/>
    <col min="11" max="11" width="14.421875" style="71" customWidth="1"/>
    <col min="12" max="12" width="18.00390625" style="90" customWidth="1"/>
    <col min="13" max="13" width="6.7109375" style="71" customWidth="1"/>
    <col min="14" max="25" width="13.57421875" style="71" customWidth="1"/>
    <col min="26" max="26" width="13.8515625" style="71" customWidth="1"/>
    <col min="27" max="27" width="3.00390625" style="87" customWidth="1"/>
    <col min="28" max="28" width="5.140625" style="87" customWidth="1"/>
    <col min="29" max="49" width="9.140625" style="87" customWidth="1"/>
    <col min="50" max="50" width="9.140625" style="94" customWidth="1"/>
    <col min="51" max="52" width="9.140625" style="87" customWidth="1"/>
    <col min="53" max="64" width="9.140625" style="5" customWidth="1"/>
    <col min="65" max="16384" width="9.140625" style="4" customWidth="1"/>
  </cols>
  <sheetData>
    <row r="1" spans="1:12" ht="18.75">
      <c r="A1" s="92" t="s">
        <v>0</v>
      </c>
      <c r="K1" s="72"/>
      <c r="L1" s="93" t="s">
        <v>1</v>
      </c>
    </row>
    <row r="2" spans="1:12" ht="18.75">
      <c r="A2" s="92" t="s">
        <v>2</v>
      </c>
      <c r="K2" s="72"/>
      <c r="L2" s="73" t="str">
        <f>(INDEX(Faste_data!$B$3:$C$50,MATCH(Utlegg!L1,Faste_data!$B$3:$B$50,0),2))</f>
        <v>Bjørnstjerne Bjørnsonsgate 4</v>
      </c>
    </row>
    <row r="3" spans="1:12" ht="18.75">
      <c r="A3" s="92" t="s">
        <v>3</v>
      </c>
      <c r="K3" s="72"/>
      <c r="L3" s="73" t="str">
        <f>INDEX(Faste_data!$D$3:$E$50,MATCH(Utlegg!L1,Faste_data!$D$3:$D$50,0),2)</f>
        <v>2609 Lillehammer</v>
      </c>
    </row>
    <row r="4" spans="1:12" ht="18.75">
      <c r="A4" s="92" t="s">
        <v>4</v>
      </c>
      <c r="K4" s="72"/>
      <c r="L4" s="73" t="str">
        <f>INDEX(Faste_data!$F$3:$G$50,MATCH(Utlegg!$L$1,Faste_data!$F$3:$F$50,0),2)</f>
        <v>2000.12.22806</v>
      </c>
    </row>
    <row r="5" spans="1:12" ht="50.25" customHeight="1">
      <c r="A5" s="92"/>
      <c r="K5" s="72"/>
      <c r="L5" s="73"/>
    </row>
    <row r="6" spans="1:12" ht="134.25">
      <c r="A6" s="95"/>
      <c r="B6" s="75"/>
      <c r="C6" s="74" t="s">
        <v>5</v>
      </c>
      <c r="D6" s="75"/>
      <c r="E6" s="76"/>
      <c r="F6" s="77"/>
      <c r="G6" s="76"/>
      <c r="H6" s="76"/>
      <c r="I6" s="76"/>
      <c r="J6" s="75"/>
      <c r="K6" s="77"/>
      <c r="L6" s="78"/>
    </row>
    <row r="7" spans="1:13" ht="47.25" customHeight="1">
      <c r="A7" s="95"/>
      <c r="B7" s="79"/>
      <c r="C7" s="79"/>
      <c r="D7" s="79"/>
      <c r="E7" s="68"/>
      <c r="F7" s="80"/>
      <c r="G7" s="68"/>
      <c r="H7" s="68"/>
      <c r="I7" s="68"/>
      <c r="J7" s="81"/>
      <c r="K7" s="79"/>
      <c r="L7" s="79"/>
      <c r="M7" s="81"/>
    </row>
    <row r="8" spans="1:13" ht="16.5">
      <c r="A8" s="95"/>
      <c r="B8" s="79"/>
      <c r="C8" s="79"/>
      <c r="D8" s="79"/>
      <c r="E8" s="68"/>
      <c r="F8" s="80"/>
      <c r="G8" s="68"/>
      <c r="H8" s="68"/>
      <c r="I8" s="68"/>
      <c r="J8" s="81"/>
      <c r="K8" s="79"/>
      <c r="L8" s="79"/>
      <c r="M8" s="81"/>
    </row>
    <row r="9" spans="2:27" ht="16.5">
      <c r="B9" s="67"/>
      <c r="C9" s="82"/>
      <c r="D9" s="67"/>
      <c r="E9" s="68"/>
      <c r="F9" s="67"/>
      <c r="G9" s="68"/>
      <c r="H9" s="68"/>
      <c r="I9" s="68"/>
      <c r="J9" s="81"/>
      <c r="K9" s="81"/>
      <c r="L9" s="83"/>
      <c r="M9" s="81"/>
      <c r="AA9" s="84"/>
    </row>
    <row r="10" spans="1:193" ht="16.5">
      <c r="A10" s="9" t="s">
        <v>6</v>
      </c>
      <c r="B10" s="85"/>
      <c r="C10" s="82" t="s">
        <v>7</v>
      </c>
      <c r="D10" s="85" t="s">
        <v>8</v>
      </c>
      <c r="E10" s="69"/>
      <c r="F10" s="85" t="s">
        <v>9</v>
      </c>
      <c r="G10" s="69"/>
      <c r="H10" s="69" t="s">
        <v>10</v>
      </c>
      <c r="I10" s="69"/>
      <c r="J10" s="86" t="s">
        <v>11</v>
      </c>
      <c r="K10" s="81"/>
      <c r="L10" s="83"/>
      <c r="M10" s="81"/>
      <c r="AC10" s="97">
        <f>Kontonummer!$B4</f>
        <v>6850</v>
      </c>
      <c r="AD10" s="97">
        <f>Kontonummer!$B5</f>
        <v>6719</v>
      </c>
      <c r="AE10" s="97">
        <f>Kontonummer!$B6</f>
        <v>6720</v>
      </c>
      <c r="AF10" s="97">
        <f>Kontonummer!$B7</f>
        <v>6010</v>
      </c>
      <c r="AG10" s="97">
        <f>Kontonummer!$B8</f>
        <v>6810</v>
      </c>
      <c r="AH10" s="97">
        <f>Kontonummer!$B9</f>
        <v>6210</v>
      </c>
      <c r="AI10" s="97">
        <f>Kontonummer!$B10</f>
        <v>7760</v>
      </c>
      <c r="AJ10" s="97">
        <f>Kontonummer!$B11</f>
        <v>6760</v>
      </c>
      <c r="AK10" s="97" t="str">
        <f>Kontonummer!$B12</f>
        <v>6760-9</v>
      </c>
      <c r="AL10" s="97">
        <f>Kontonummer!$B13</f>
        <v>6721</v>
      </c>
      <c r="AM10" s="97">
        <f>Kontonummer!$B14</f>
        <v>6870</v>
      </c>
      <c r="AN10" s="97">
        <f>Kontonummer!$B15</f>
        <v>6911</v>
      </c>
      <c r="AO10" s="97">
        <f>Kontonummer!$B16</f>
        <v>6912</v>
      </c>
      <c r="AP10" s="97" t="str">
        <f>Kontonummer!$B17</f>
        <v>6990-9</v>
      </c>
      <c r="AQ10" s="97" t="str">
        <f>Kontonummer!$B18</f>
        <v>6990-3</v>
      </c>
      <c r="AR10" s="97">
        <f>Kontonummer!B19</f>
        <v>6871</v>
      </c>
      <c r="AS10" s="97">
        <f>Kontonummer!$B20</f>
        <v>0</v>
      </c>
      <c r="AT10" s="97">
        <f>Kontonummer!$B20</f>
        <v>0</v>
      </c>
      <c r="AU10" s="97">
        <f>Kontonummer!$B21</f>
        <v>0</v>
      </c>
      <c r="AV10" s="97">
        <f>Kontonummer!$B22</f>
        <v>0</v>
      </c>
      <c r="AW10" s="97"/>
      <c r="AX10" s="97"/>
      <c r="AY10" s="97"/>
      <c r="AZ10" s="97"/>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row>
    <row r="11" spans="1:59" ht="16.5">
      <c r="A11" s="99">
        <v>6719</v>
      </c>
      <c r="B11" s="67"/>
      <c r="C11" s="88" t="str">
        <f>IF(A11="","",(INDEX(Kontonummer!$B$4:$C$56,MATCH(Utlegg!A11,Kontonummer!$B$4:$B$56,0),2)))</f>
        <v>Programvare til eget bruk - UTLAND (mva- &amp; iva-fritt)</v>
      </c>
      <c r="D11" s="67" t="s">
        <v>12</v>
      </c>
      <c r="E11" s="68"/>
      <c r="F11" s="67" t="s">
        <v>13</v>
      </c>
      <c r="G11" s="68"/>
      <c r="H11" s="68">
        <f>IF(A11="","",(D11*F11))</f>
        <v>1823.18</v>
      </c>
      <c r="I11" s="68"/>
      <c r="J11" s="81"/>
      <c r="K11" s="81"/>
      <c r="L11" s="83"/>
      <c r="M11" s="81"/>
      <c r="AA11" s="100"/>
      <c r="AB11" s="101"/>
      <c r="AC11" s="87">
        <f aca="true" t="shared" si="0" ref="AC11:AL11">IF($A11=AC$10,$H11,0)</f>
        <v>0</v>
      </c>
      <c r="AD11" s="87">
        <f t="shared" si="0"/>
        <v>1823.18</v>
      </c>
      <c r="AE11" s="87">
        <f t="shared" si="0"/>
        <v>0</v>
      </c>
      <c r="AF11" s="87">
        <f t="shared" si="0"/>
        <v>0</v>
      </c>
      <c r="AG11" s="87">
        <f t="shared" si="0"/>
        <v>0</v>
      </c>
      <c r="AH11" s="87">
        <f t="shared" si="0"/>
        <v>0</v>
      </c>
      <c r="AI11" s="87">
        <f t="shared" si="0"/>
        <v>0</v>
      </c>
      <c r="AJ11" s="87">
        <f t="shared" si="0"/>
        <v>0</v>
      </c>
      <c r="AK11" s="87">
        <f t="shared" si="0"/>
        <v>0</v>
      </c>
      <c r="AL11" s="87">
        <f t="shared" si="0"/>
        <v>0</v>
      </c>
      <c r="AM11" s="87">
        <f aca="true" t="shared" si="1" ref="AM11:AT11">IF($A11=AM$10,$H11,0)</f>
        <v>0</v>
      </c>
      <c r="AN11" s="87">
        <f t="shared" si="1"/>
        <v>0</v>
      </c>
      <c r="AO11" s="87">
        <f t="shared" si="1"/>
        <v>0</v>
      </c>
      <c r="AP11" s="87">
        <f t="shared" si="1"/>
        <v>0</v>
      </c>
      <c r="AQ11" s="87">
        <f t="shared" si="1"/>
        <v>0</v>
      </c>
      <c r="AR11" s="87">
        <f t="shared" si="1"/>
        <v>0</v>
      </c>
      <c r="AS11" s="87">
        <f t="shared" si="1"/>
        <v>0</v>
      </c>
      <c r="AT11" s="87">
        <f t="shared" si="1"/>
        <v>0</v>
      </c>
      <c r="AU11" s="87">
        <f aca="true" t="shared" si="2" ref="AU11:BG25">IF($A11=AU$10,$H11,0)</f>
        <v>0</v>
      </c>
      <c r="AV11" s="87">
        <f t="shared" si="2"/>
        <v>0</v>
      </c>
      <c r="AW11" s="87">
        <f t="shared" si="2"/>
        <v>0</v>
      </c>
      <c r="AX11" s="87">
        <f t="shared" si="2"/>
        <v>0</v>
      </c>
      <c r="AY11" s="87">
        <f t="shared" si="2"/>
        <v>0</v>
      </c>
      <c r="AZ11" s="87">
        <f t="shared" si="2"/>
        <v>0</v>
      </c>
      <c r="BA11" s="5">
        <f t="shared" si="2"/>
        <v>0</v>
      </c>
      <c r="BB11" s="5">
        <f t="shared" si="2"/>
        <v>0</v>
      </c>
      <c r="BC11" s="5">
        <f t="shared" si="2"/>
        <v>0</v>
      </c>
      <c r="BD11" s="5">
        <f t="shared" si="2"/>
        <v>0</v>
      </c>
      <c r="BE11" s="5">
        <f t="shared" si="2"/>
        <v>0</v>
      </c>
      <c r="BF11" s="5">
        <f t="shared" si="2"/>
        <v>0</v>
      </c>
      <c r="BG11" s="5">
        <f t="shared" si="2"/>
        <v>0</v>
      </c>
    </row>
    <row r="12" spans="1:59" ht="16.5">
      <c r="A12" s="99" t="s">
        <v>14</v>
      </c>
      <c r="B12" s="67"/>
      <c r="C12" s="88" t="str">
        <f>IF(A12="","",(INDEX(Kontonummer!$B$4:$C$56,MATCH(Utlegg!A12,Kontonummer!$B$4:$B$56,0),2)))</f>
        <v>Magasiner og tidsskrifter - Utenlandske /Mva-fritt</v>
      </c>
      <c r="D12" s="67" t="s">
        <v>12</v>
      </c>
      <c r="E12" s="68"/>
      <c r="F12" s="67" t="s">
        <v>15</v>
      </c>
      <c r="G12" s="68"/>
      <c r="H12" s="68">
        <f aca="true" t="shared" si="3" ref="H12:H27">IF(A12="","",(D12*F12))</f>
        <v>624.75</v>
      </c>
      <c r="I12" s="68"/>
      <c r="J12" s="81"/>
      <c r="K12" s="81"/>
      <c r="L12" s="83"/>
      <c r="M12" s="81"/>
      <c r="AA12" s="100"/>
      <c r="AB12" s="101"/>
      <c r="AC12" s="87">
        <f aca="true" t="shared" si="4" ref="AC12:AC26">IF($A12=AC$10,$H12,0)</f>
        <v>0</v>
      </c>
      <c r="AD12" s="87">
        <f aca="true" t="shared" si="5" ref="AD12:AM21">IF($A12=AD$10,$H12,0)</f>
        <v>0</v>
      </c>
      <c r="AE12" s="87">
        <f t="shared" si="5"/>
        <v>0</v>
      </c>
      <c r="AF12" s="87">
        <f t="shared" si="5"/>
        <v>0</v>
      </c>
      <c r="AG12" s="87">
        <f t="shared" si="5"/>
        <v>0</v>
      </c>
      <c r="AH12" s="87">
        <f t="shared" si="5"/>
        <v>0</v>
      </c>
      <c r="AI12" s="87">
        <f t="shared" si="5"/>
        <v>0</v>
      </c>
      <c r="AJ12" s="87">
        <f t="shared" si="5"/>
        <v>0</v>
      </c>
      <c r="AK12" s="87">
        <f t="shared" si="5"/>
        <v>624.75</v>
      </c>
      <c r="AL12" s="87">
        <f t="shared" si="5"/>
        <v>0</v>
      </c>
      <c r="AM12" s="87">
        <f t="shared" si="5"/>
        <v>0</v>
      </c>
      <c r="AN12" s="87">
        <f aca="true" t="shared" si="6" ref="AN12:AT21">IF($A12=AN$10,$H12,0)</f>
        <v>0</v>
      </c>
      <c r="AO12" s="87">
        <f t="shared" si="6"/>
        <v>0</v>
      </c>
      <c r="AP12" s="87">
        <f t="shared" si="6"/>
        <v>0</v>
      </c>
      <c r="AQ12" s="87">
        <f t="shared" si="6"/>
        <v>0</v>
      </c>
      <c r="AR12" s="87">
        <f t="shared" si="6"/>
        <v>0</v>
      </c>
      <c r="AS12" s="87">
        <f t="shared" si="6"/>
        <v>0</v>
      </c>
      <c r="AT12" s="87">
        <f t="shared" si="6"/>
        <v>0</v>
      </c>
      <c r="AU12" s="87">
        <f t="shared" si="2"/>
        <v>0</v>
      </c>
      <c r="AV12" s="87">
        <f t="shared" si="2"/>
        <v>0</v>
      </c>
      <c r="AW12" s="87">
        <f t="shared" si="2"/>
        <v>0</v>
      </c>
      <c r="AX12" s="87">
        <f t="shared" si="2"/>
        <v>0</v>
      </c>
      <c r="AY12" s="87">
        <f t="shared" si="2"/>
        <v>0</v>
      </c>
      <c r="AZ12" s="87">
        <f t="shared" si="2"/>
        <v>0</v>
      </c>
      <c r="BA12" s="5">
        <f t="shared" si="2"/>
        <v>0</v>
      </c>
      <c r="BB12" s="5">
        <f t="shared" si="2"/>
        <v>0</v>
      </c>
      <c r="BC12" s="5">
        <f t="shared" si="2"/>
        <v>0</v>
      </c>
      <c r="BD12" s="5">
        <f t="shared" si="2"/>
        <v>0</v>
      </c>
      <c r="BE12" s="5">
        <f t="shared" si="2"/>
        <v>0</v>
      </c>
      <c r="BF12" s="5">
        <f t="shared" si="2"/>
        <v>0</v>
      </c>
      <c r="BG12" s="5">
        <f t="shared" si="2"/>
        <v>0</v>
      </c>
    </row>
    <row r="13" spans="1:59" ht="16.5">
      <c r="A13" s="99">
        <v>6719</v>
      </c>
      <c r="B13" s="67"/>
      <c r="C13" s="88" t="str">
        <f>IF(A13="","",(INDEX(Kontonummer!$B$4:$C$56,MATCH(Utlegg!A13,Kontonummer!$B$4:$B$56,0),2)))</f>
        <v>Programvare til eget bruk - UTLAND (mva- &amp; iva-fritt)</v>
      </c>
      <c r="D13" s="67" t="s">
        <v>12</v>
      </c>
      <c r="E13" s="68"/>
      <c r="F13" s="67" t="s">
        <v>16</v>
      </c>
      <c r="G13" s="68"/>
      <c r="H13" s="68">
        <f t="shared" si="3"/>
        <v>4496.98</v>
      </c>
      <c r="I13" s="68"/>
      <c r="J13" s="81"/>
      <c r="K13" s="81"/>
      <c r="L13" s="83"/>
      <c r="M13" s="81"/>
      <c r="AA13" s="100"/>
      <c r="AB13" s="101"/>
      <c r="AC13" s="87">
        <f t="shared" si="4"/>
        <v>0</v>
      </c>
      <c r="AD13" s="87">
        <f t="shared" si="5"/>
        <v>4496.98</v>
      </c>
      <c r="AE13" s="87">
        <f t="shared" si="5"/>
        <v>0</v>
      </c>
      <c r="AF13" s="87">
        <f t="shared" si="5"/>
        <v>0</v>
      </c>
      <c r="AG13" s="87">
        <f t="shared" si="5"/>
        <v>0</v>
      </c>
      <c r="AH13" s="87">
        <f t="shared" si="5"/>
        <v>0</v>
      </c>
      <c r="AI13" s="87">
        <f t="shared" si="5"/>
        <v>0</v>
      </c>
      <c r="AJ13" s="87">
        <f t="shared" si="5"/>
        <v>0</v>
      </c>
      <c r="AK13" s="87">
        <f t="shared" si="5"/>
        <v>0</v>
      </c>
      <c r="AL13" s="87">
        <f t="shared" si="5"/>
        <v>0</v>
      </c>
      <c r="AM13" s="87">
        <f t="shared" si="5"/>
        <v>0</v>
      </c>
      <c r="AN13" s="87">
        <f t="shared" si="6"/>
        <v>0</v>
      </c>
      <c r="AO13" s="87">
        <f t="shared" si="6"/>
        <v>0</v>
      </c>
      <c r="AP13" s="87">
        <f t="shared" si="6"/>
        <v>0</v>
      </c>
      <c r="AQ13" s="87">
        <f t="shared" si="6"/>
        <v>0</v>
      </c>
      <c r="AR13" s="87">
        <f t="shared" si="6"/>
        <v>0</v>
      </c>
      <c r="AS13" s="87">
        <f t="shared" si="6"/>
        <v>0</v>
      </c>
      <c r="AT13" s="87">
        <f t="shared" si="6"/>
        <v>0</v>
      </c>
      <c r="AU13" s="87">
        <f t="shared" si="2"/>
        <v>0</v>
      </c>
      <c r="AV13" s="87">
        <f t="shared" si="2"/>
        <v>0</v>
      </c>
      <c r="AW13" s="87">
        <f t="shared" si="2"/>
        <v>0</v>
      </c>
      <c r="AX13" s="87">
        <f t="shared" si="2"/>
        <v>0</v>
      </c>
      <c r="AY13" s="87">
        <f t="shared" si="2"/>
        <v>0</v>
      </c>
      <c r="AZ13" s="87">
        <f t="shared" si="2"/>
        <v>0</v>
      </c>
      <c r="BA13" s="5">
        <f t="shared" si="2"/>
        <v>0</v>
      </c>
      <c r="BB13" s="5">
        <f t="shared" si="2"/>
        <v>0</v>
      </c>
      <c r="BC13" s="5">
        <f t="shared" si="2"/>
        <v>0</v>
      </c>
      <c r="BD13" s="5">
        <f t="shared" si="2"/>
        <v>0</v>
      </c>
      <c r="BE13" s="5">
        <f t="shared" si="2"/>
        <v>0</v>
      </c>
      <c r="BF13" s="5">
        <f t="shared" si="2"/>
        <v>0</v>
      </c>
      <c r="BG13" s="5">
        <f t="shared" si="2"/>
        <v>0</v>
      </c>
    </row>
    <row r="14" spans="1:59" ht="16.5">
      <c r="A14" s="99" t="s">
        <v>17</v>
      </c>
      <c r="B14" s="67"/>
      <c r="C14" s="88" t="str">
        <f>IF(A14="","",(INDEX(Kontonummer!$B$4:$C$56,MATCH(Utlegg!A14,Kontonummer!$B$4:$B$56,0),2)))</f>
        <v>Andre kostnader egne transportmidler - + IVA</v>
      </c>
      <c r="D14" s="67" t="s">
        <v>12</v>
      </c>
      <c r="E14" s="68"/>
      <c r="F14" s="67" t="s">
        <v>18</v>
      </c>
      <c r="G14" s="68"/>
      <c r="H14" s="68">
        <f t="shared" si="3"/>
        <v>98</v>
      </c>
      <c r="I14" s="68"/>
      <c r="J14" s="81"/>
      <c r="K14" s="81"/>
      <c r="L14" s="83"/>
      <c r="M14" s="81"/>
      <c r="AA14" s="100"/>
      <c r="AB14" s="101"/>
      <c r="AC14" s="87">
        <f t="shared" si="4"/>
        <v>0</v>
      </c>
      <c r="AD14" s="87">
        <f t="shared" si="5"/>
        <v>0</v>
      </c>
      <c r="AE14" s="87">
        <f t="shared" si="5"/>
        <v>0</v>
      </c>
      <c r="AF14" s="87">
        <f t="shared" si="5"/>
        <v>0</v>
      </c>
      <c r="AG14" s="87">
        <f t="shared" si="5"/>
        <v>0</v>
      </c>
      <c r="AH14" s="87">
        <f t="shared" si="5"/>
        <v>0</v>
      </c>
      <c r="AI14" s="87">
        <f t="shared" si="5"/>
        <v>0</v>
      </c>
      <c r="AJ14" s="87">
        <f t="shared" si="5"/>
        <v>0</v>
      </c>
      <c r="AK14" s="87">
        <f t="shared" si="5"/>
        <v>0</v>
      </c>
      <c r="AL14" s="87">
        <f t="shared" si="5"/>
        <v>0</v>
      </c>
      <c r="AM14" s="87">
        <f t="shared" si="5"/>
        <v>0</v>
      </c>
      <c r="AN14" s="87">
        <f t="shared" si="6"/>
        <v>0</v>
      </c>
      <c r="AO14" s="87">
        <f t="shared" si="6"/>
        <v>0</v>
      </c>
      <c r="AP14" s="87">
        <f t="shared" si="6"/>
        <v>0</v>
      </c>
      <c r="AQ14" s="87">
        <f t="shared" si="6"/>
        <v>98</v>
      </c>
      <c r="AR14" s="87">
        <f t="shared" si="6"/>
        <v>0</v>
      </c>
      <c r="AS14" s="87">
        <f t="shared" si="6"/>
        <v>0</v>
      </c>
      <c r="AT14" s="87">
        <f t="shared" si="6"/>
        <v>0</v>
      </c>
      <c r="AU14" s="87">
        <f t="shared" si="2"/>
        <v>0</v>
      </c>
      <c r="AV14" s="87">
        <f t="shared" si="2"/>
        <v>0</v>
      </c>
      <c r="AW14" s="87">
        <f t="shared" si="2"/>
        <v>0</v>
      </c>
      <c r="AX14" s="87">
        <f t="shared" si="2"/>
        <v>0</v>
      </c>
      <c r="AY14" s="87">
        <f t="shared" si="2"/>
        <v>0</v>
      </c>
      <c r="AZ14" s="87">
        <f t="shared" si="2"/>
        <v>0</v>
      </c>
      <c r="BA14" s="5">
        <f t="shared" si="2"/>
        <v>0</v>
      </c>
      <c r="BB14" s="5">
        <f t="shared" si="2"/>
        <v>0</v>
      </c>
      <c r="BC14" s="5">
        <f t="shared" si="2"/>
        <v>0</v>
      </c>
      <c r="BD14" s="5">
        <f t="shared" si="2"/>
        <v>0</v>
      </c>
      <c r="BE14" s="5">
        <f t="shared" si="2"/>
        <v>0</v>
      </c>
      <c r="BF14" s="5">
        <f t="shared" si="2"/>
        <v>0</v>
      </c>
      <c r="BG14" s="5">
        <f t="shared" si="2"/>
        <v>0</v>
      </c>
    </row>
    <row r="15" spans="1:59" ht="16.5">
      <c r="A15" s="99">
        <v>6870</v>
      </c>
      <c r="B15" s="67"/>
      <c r="C15" s="88" t="str">
        <f>IF(A15="","",(INDEX(Kontonummer!$B$4:$C$56,MATCH(Utlegg!A15,Kontonummer!$B$4:$B$56,0),2)))</f>
        <v>Kaffe &amp; Bevertning av kunder m.v. </v>
      </c>
      <c r="D15" s="67" t="s">
        <v>12</v>
      </c>
      <c r="E15" s="68"/>
      <c r="F15" s="67" t="s">
        <v>19</v>
      </c>
      <c r="G15" s="68"/>
      <c r="H15" s="68">
        <f t="shared" si="3"/>
        <v>1148</v>
      </c>
      <c r="I15" s="68"/>
      <c r="J15" s="81"/>
      <c r="K15" s="81"/>
      <c r="L15" s="83"/>
      <c r="M15" s="81"/>
      <c r="AA15" s="100"/>
      <c r="AB15" s="101"/>
      <c r="AC15" s="87">
        <f t="shared" si="4"/>
        <v>0</v>
      </c>
      <c r="AD15" s="87">
        <f t="shared" si="5"/>
        <v>0</v>
      </c>
      <c r="AE15" s="87">
        <f t="shared" si="5"/>
        <v>0</v>
      </c>
      <c r="AF15" s="87">
        <f t="shared" si="5"/>
        <v>0</v>
      </c>
      <c r="AG15" s="87">
        <f t="shared" si="5"/>
        <v>0</v>
      </c>
      <c r="AH15" s="87">
        <f t="shared" si="5"/>
        <v>0</v>
      </c>
      <c r="AI15" s="87">
        <f t="shared" si="5"/>
        <v>0</v>
      </c>
      <c r="AJ15" s="87">
        <f t="shared" si="5"/>
        <v>0</v>
      </c>
      <c r="AK15" s="87">
        <f t="shared" si="5"/>
        <v>0</v>
      </c>
      <c r="AL15" s="87">
        <f t="shared" si="5"/>
        <v>0</v>
      </c>
      <c r="AM15" s="87">
        <f t="shared" si="5"/>
        <v>1148</v>
      </c>
      <c r="AN15" s="87">
        <f t="shared" si="6"/>
        <v>0</v>
      </c>
      <c r="AO15" s="87">
        <f t="shared" si="6"/>
        <v>0</v>
      </c>
      <c r="AP15" s="87">
        <f t="shared" si="6"/>
        <v>0</v>
      </c>
      <c r="AQ15" s="87">
        <f t="shared" si="6"/>
        <v>0</v>
      </c>
      <c r="AR15" s="87">
        <f t="shared" si="6"/>
        <v>0</v>
      </c>
      <c r="AS15" s="87">
        <f t="shared" si="6"/>
        <v>0</v>
      </c>
      <c r="AT15" s="87">
        <f t="shared" si="6"/>
        <v>0</v>
      </c>
      <c r="AU15" s="87">
        <f t="shared" si="2"/>
        <v>0</v>
      </c>
      <c r="AV15" s="87">
        <f t="shared" si="2"/>
        <v>0</v>
      </c>
      <c r="AW15" s="87">
        <f t="shared" si="2"/>
        <v>0</v>
      </c>
      <c r="AX15" s="87">
        <f t="shared" si="2"/>
        <v>0</v>
      </c>
      <c r="AY15" s="87">
        <f t="shared" si="2"/>
        <v>0</v>
      </c>
      <c r="AZ15" s="87">
        <f t="shared" si="2"/>
        <v>0</v>
      </c>
      <c r="BA15" s="5">
        <f t="shared" si="2"/>
        <v>0</v>
      </c>
      <c r="BB15" s="5">
        <f t="shared" si="2"/>
        <v>0</v>
      </c>
      <c r="BC15" s="5">
        <f t="shared" si="2"/>
        <v>0</v>
      </c>
      <c r="BD15" s="5">
        <f t="shared" si="2"/>
        <v>0</v>
      </c>
      <c r="BE15" s="5">
        <f t="shared" si="2"/>
        <v>0</v>
      </c>
      <c r="BF15" s="5">
        <f t="shared" si="2"/>
        <v>0</v>
      </c>
      <c r="BG15" s="5">
        <f t="shared" si="2"/>
        <v>0</v>
      </c>
    </row>
    <row r="16" spans="1:59" ht="16.5">
      <c r="A16" s="99">
        <v>6010</v>
      </c>
      <c r="B16" s="67"/>
      <c r="C16" s="88" t="str">
        <f>IF(A16="","",(INDEX(Kontonummer!$B$4:$C$56,MATCH(Utlegg!A16,Kontonummer!$B$4:$B$56,0),2)))</f>
        <v>Frakter vedrørende salg</v>
      </c>
      <c r="D16" s="67" t="s">
        <v>12</v>
      </c>
      <c r="E16" s="68"/>
      <c r="F16" s="67" t="s">
        <v>20</v>
      </c>
      <c r="G16" s="68"/>
      <c r="H16" s="68">
        <f t="shared" si="3"/>
        <v>185.73</v>
      </c>
      <c r="I16" s="68"/>
      <c r="J16" s="81"/>
      <c r="K16" s="81"/>
      <c r="L16" s="83"/>
      <c r="M16" s="81"/>
      <c r="AA16" s="100"/>
      <c r="AB16" s="101"/>
      <c r="AC16" s="87">
        <f t="shared" si="4"/>
        <v>0</v>
      </c>
      <c r="AD16" s="87">
        <f t="shared" si="5"/>
        <v>0</v>
      </c>
      <c r="AE16" s="87">
        <f t="shared" si="5"/>
        <v>0</v>
      </c>
      <c r="AF16" s="87">
        <f t="shared" si="5"/>
        <v>185.73</v>
      </c>
      <c r="AG16" s="87">
        <f t="shared" si="5"/>
        <v>0</v>
      </c>
      <c r="AH16" s="87">
        <f t="shared" si="5"/>
        <v>0</v>
      </c>
      <c r="AI16" s="87">
        <f t="shared" si="5"/>
        <v>0</v>
      </c>
      <c r="AJ16" s="87">
        <f t="shared" si="5"/>
        <v>0</v>
      </c>
      <c r="AK16" s="87">
        <f t="shared" si="5"/>
        <v>0</v>
      </c>
      <c r="AL16" s="87">
        <f t="shared" si="5"/>
        <v>0</v>
      </c>
      <c r="AM16" s="87">
        <f t="shared" si="5"/>
        <v>0</v>
      </c>
      <c r="AN16" s="87">
        <f t="shared" si="6"/>
        <v>0</v>
      </c>
      <c r="AO16" s="87">
        <f t="shared" si="6"/>
        <v>0</v>
      </c>
      <c r="AP16" s="87">
        <f t="shared" si="6"/>
        <v>0</v>
      </c>
      <c r="AQ16" s="87">
        <f t="shared" si="6"/>
        <v>0</v>
      </c>
      <c r="AR16" s="87">
        <f t="shared" si="6"/>
        <v>0</v>
      </c>
      <c r="AS16" s="87">
        <f t="shared" si="6"/>
        <v>0</v>
      </c>
      <c r="AT16" s="87">
        <f t="shared" si="6"/>
        <v>0</v>
      </c>
      <c r="AU16" s="87">
        <f t="shared" si="2"/>
        <v>0</v>
      </c>
      <c r="AV16" s="87">
        <f t="shared" si="2"/>
        <v>0</v>
      </c>
      <c r="AW16" s="87">
        <f t="shared" si="2"/>
        <v>0</v>
      </c>
      <c r="AX16" s="87">
        <f t="shared" si="2"/>
        <v>0</v>
      </c>
      <c r="AY16" s="87">
        <f t="shared" si="2"/>
        <v>0</v>
      </c>
      <c r="AZ16" s="87">
        <f t="shared" si="2"/>
        <v>0</v>
      </c>
      <c r="BA16" s="5">
        <f t="shared" si="2"/>
        <v>0</v>
      </c>
      <c r="BB16" s="5">
        <f t="shared" si="2"/>
        <v>0</v>
      </c>
      <c r="BC16" s="5">
        <f t="shared" si="2"/>
        <v>0</v>
      </c>
      <c r="BD16" s="5">
        <f t="shared" si="2"/>
        <v>0</v>
      </c>
      <c r="BE16" s="5">
        <f t="shared" si="2"/>
        <v>0</v>
      </c>
      <c r="BF16" s="5">
        <f t="shared" si="2"/>
        <v>0</v>
      </c>
      <c r="BG16" s="5">
        <f t="shared" si="2"/>
        <v>0</v>
      </c>
    </row>
    <row r="17" spans="1:59" ht="16.5">
      <c r="A17" s="99">
        <v>6010</v>
      </c>
      <c r="B17" s="67"/>
      <c r="C17" s="88" t="str">
        <f>IF(A17="","",(INDEX(Kontonummer!$B$4:$C$56,MATCH(Utlegg!A17,Kontonummer!$B$4:$B$56,0),2)))</f>
        <v>Frakter vedrørende salg</v>
      </c>
      <c r="D17" s="67" t="s">
        <v>12</v>
      </c>
      <c r="E17" s="68"/>
      <c r="F17" s="67" t="s">
        <v>21</v>
      </c>
      <c r="G17" s="68"/>
      <c r="H17" s="68">
        <f t="shared" si="3"/>
        <v>164.82</v>
      </c>
      <c r="I17" s="68"/>
      <c r="J17" s="81"/>
      <c r="K17" s="81"/>
      <c r="L17" s="83"/>
      <c r="M17" s="81"/>
      <c r="AA17" s="100"/>
      <c r="AB17" s="101"/>
      <c r="AC17" s="87">
        <f t="shared" si="4"/>
        <v>0</v>
      </c>
      <c r="AD17" s="87">
        <f t="shared" si="5"/>
        <v>0</v>
      </c>
      <c r="AE17" s="87">
        <f t="shared" si="5"/>
        <v>0</v>
      </c>
      <c r="AF17" s="87">
        <f t="shared" si="5"/>
        <v>164.82</v>
      </c>
      <c r="AG17" s="87">
        <f t="shared" si="5"/>
        <v>0</v>
      </c>
      <c r="AH17" s="87">
        <f t="shared" si="5"/>
        <v>0</v>
      </c>
      <c r="AI17" s="87">
        <f t="shared" si="5"/>
        <v>0</v>
      </c>
      <c r="AJ17" s="87">
        <f t="shared" si="5"/>
        <v>0</v>
      </c>
      <c r="AK17" s="87">
        <f t="shared" si="5"/>
        <v>0</v>
      </c>
      <c r="AL17" s="87">
        <f t="shared" si="5"/>
        <v>0</v>
      </c>
      <c r="AM17" s="87">
        <f t="shared" si="5"/>
        <v>0</v>
      </c>
      <c r="AN17" s="87">
        <f t="shared" si="6"/>
        <v>0</v>
      </c>
      <c r="AO17" s="87">
        <f t="shared" si="6"/>
        <v>0</v>
      </c>
      <c r="AP17" s="87">
        <f t="shared" si="6"/>
        <v>0</v>
      </c>
      <c r="AQ17" s="87">
        <f t="shared" si="6"/>
        <v>0</v>
      </c>
      <c r="AR17" s="87">
        <f t="shared" si="6"/>
        <v>0</v>
      </c>
      <c r="AS17" s="87">
        <f t="shared" si="6"/>
        <v>0</v>
      </c>
      <c r="AT17" s="87">
        <f t="shared" si="6"/>
        <v>0</v>
      </c>
      <c r="AU17" s="87">
        <f t="shared" si="2"/>
        <v>0</v>
      </c>
      <c r="AV17" s="87">
        <f t="shared" si="2"/>
        <v>0</v>
      </c>
      <c r="AW17" s="87">
        <f t="shared" si="2"/>
        <v>0</v>
      </c>
      <c r="AX17" s="87">
        <f t="shared" si="2"/>
        <v>0</v>
      </c>
      <c r="AY17" s="87">
        <f t="shared" si="2"/>
        <v>0</v>
      </c>
      <c r="AZ17" s="87">
        <f t="shared" si="2"/>
        <v>0</v>
      </c>
      <c r="BA17" s="5">
        <f t="shared" si="2"/>
        <v>0</v>
      </c>
      <c r="BB17" s="5">
        <f t="shared" si="2"/>
        <v>0</v>
      </c>
      <c r="BC17" s="5">
        <f t="shared" si="2"/>
        <v>0</v>
      </c>
      <c r="BD17" s="5">
        <f t="shared" si="2"/>
        <v>0</v>
      </c>
      <c r="BE17" s="5">
        <f t="shared" si="2"/>
        <v>0</v>
      </c>
      <c r="BF17" s="5">
        <f t="shared" si="2"/>
        <v>0</v>
      </c>
      <c r="BG17" s="5">
        <f t="shared" si="2"/>
        <v>0</v>
      </c>
    </row>
    <row r="18" spans="1:59" ht="16.5">
      <c r="A18" s="99">
        <v>6871</v>
      </c>
      <c r="B18" s="67"/>
      <c r="C18" s="88" t="str">
        <f>IF(A18="","",(INDEX(Kontonummer!$B$4:$C$56,MATCH(Utlegg!A18,Kontonummer!$B$4:$B$56,0),2)))</f>
        <v>Div. mat</v>
      </c>
      <c r="D18" s="67" t="s">
        <v>12</v>
      </c>
      <c r="E18" s="68"/>
      <c r="F18" s="67" t="s">
        <v>22</v>
      </c>
      <c r="G18" s="68"/>
      <c r="H18" s="68">
        <f t="shared" si="3"/>
        <v>687.5</v>
      </c>
      <c r="I18" s="68"/>
      <c r="J18" s="81"/>
      <c r="K18" s="81"/>
      <c r="L18" s="83"/>
      <c r="M18" s="81"/>
      <c r="AA18" s="100"/>
      <c r="AB18" s="101"/>
      <c r="AC18" s="87">
        <f t="shared" si="4"/>
        <v>0</v>
      </c>
      <c r="AD18" s="87">
        <f t="shared" si="5"/>
        <v>0</v>
      </c>
      <c r="AE18" s="87">
        <f t="shared" si="5"/>
        <v>0</v>
      </c>
      <c r="AF18" s="87">
        <f t="shared" si="5"/>
        <v>0</v>
      </c>
      <c r="AG18" s="87">
        <f t="shared" si="5"/>
        <v>0</v>
      </c>
      <c r="AH18" s="87">
        <f t="shared" si="5"/>
        <v>0</v>
      </c>
      <c r="AI18" s="87">
        <f t="shared" si="5"/>
        <v>0</v>
      </c>
      <c r="AJ18" s="87">
        <f t="shared" si="5"/>
        <v>0</v>
      </c>
      <c r="AK18" s="87">
        <f t="shared" si="5"/>
        <v>0</v>
      </c>
      <c r="AL18" s="87">
        <f t="shared" si="5"/>
        <v>0</v>
      </c>
      <c r="AM18" s="87">
        <f t="shared" si="5"/>
        <v>0</v>
      </c>
      <c r="AN18" s="87">
        <f t="shared" si="6"/>
        <v>0</v>
      </c>
      <c r="AO18" s="87">
        <f t="shared" si="6"/>
        <v>0</v>
      </c>
      <c r="AP18" s="87">
        <f t="shared" si="6"/>
        <v>0</v>
      </c>
      <c r="AQ18" s="87">
        <f t="shared" si="6"/>
        <v>0</v>
      </c>
      <c r="AR18" s="87">
        <f t="shared" si="6"/>
        <v>687.5</v>
      </c>
      <c r="AS18" s="87">
        <f t="shared" si="6"/>
        <v>0</v>
      </c>
      <c r="AT18" s="87">
        <f t="shared" si="6"/>
        <v>0</v>
      </c>
      <c r="AU18" s="87">
        <f t="shared" si="2"/>
        <v>0</v>
      </c>
      <c r="AV18" s="87">
        <f t="shared" si="2"/>
        <v>0</v>
      </c>
      <c r="AW18" s="87">
        <f t="shared" si="2"/>
        <v>0</v>
      </c>
      <c r="AX18" s="87">
        <f t="shared" si="2"/>
        <v>0</v>
      </c>
      <c r="AY18" s="87">
        <f t="shared" si="2"/>
        <v>0</v>
      </c>
      <c r="AZ18" s="87">
        <f t="shared" si="2"/>
        <v>0</v>
      </c>
      <c r="BA18" s="5">
        <f t="shared" si="2"/>
        <v>0</v>
      </c>
      <c r="BB18" s="5">
        <f t="shared" si="2"/>
        <v>0</v>
      </c>
      <c r="BC18" s="5">
        <f t="shared" si="2"/>
        <v>0</v>
      </c>
      <c r="BD18" s="5">
        <f t="shared" si="2"/>
        <v>0</v>
      </c>
      <c r="BE18" s="5">
        <f t="shared" si="2"/>
        <v>0</v>
      </c>
      <c r="BF18" s="5">
        <f t="shared" si="2"/>
        <v>0</v>
      </c>
      <c r="BG18" s="5">
        <f t="shared" si="2"/>
        <v>0</v>
      </c>
    </row>
    <row r="19" spans="1:59" ht="16.5">
      <c r="A19" s="99">
        <v>6719</v>
      </c>
      <c r="B19" s="67"/>
      <c r="C19" s="88" t="str">
        <f>IF(A19="","",(INDEX(Kontonummer!$B$4:$C$56,MATCH(Utlegg!A19,Kontonummer!$B$4:$B$56,0),2)))</f>
        <v>Programvare til eget bruk - UTLAND (mva- &amp; iva-fritt)</v>
      </c>
      <c r="D19" s="67" t="s">
        <v>12</v>
      </c>
      <c r="E19" s="68"/>
      <c r="F19" s="67" t="s">
        <v>23</v>
      </c>
      <c r="G19" s="68"/>
      <c r="H19" s="68">
        <f t="shared" si="3"/>
        <v>1273.47</v>
      </c>
      <c r="I19" s="68"/>
      <c r="J19" s="81"/>
      <c r="K19" s="81"/>
      <c r="L19" s="83"/>
      <c r="M19" s="81"/>
      <c r="AA19" s="100"/>
      <c r="AB19" s="101"/>
      <c r="AC19" s="87">
        <f t="shared" si="4"/>
        <v>0</v>
      </c>
      <c r="AD19" s="87">
        <f t="shared" si="5"/>
        <v>1273.47</v>
      </c>
      <c r="AE19" s="87">
        <f t="shared" si="5"/>
        <v>0</v>
      </c>
      <c r="AF19" s="87">
        <f t="shared" si="5"/>
        <v>0</v>
      </c>
      <c r="AG19" s="87">
        <f t="shared" si="5"/>
        <v>0</v>
      </c>
      <c r="AH19" s="87">
        <f t="shared" si="5"/>
        <v>0</v>
      </c>
      <c r="AI19" s="87">
        <f t="shared" si="5"/>
        <v>0</v>
      </c>
      <c r="AJ19" s="87">
        <f t="shared" si="5"/>
        <v>0</v>
      </c>
      <c r="AK19" s="87">
        <f t="shared" si="5"/>
        <v>0</v>
      </c>
      <c r="AL19" s="87">
        <f t="shared" si="5"/>
        <v>0</v>
      </c>
      <c r="AM19" s="87">
        <f t="shared" si="5"/>
        <v>0</v>
      </c>
      <c r="AN19" s="87">
        <f t="shared" si="6"/>
        <v>0</v>
      </c>
      <c r="AO19" s="87">
        <f t="shared" si="6"/>
        <v>0</v>
      </c>
      <c r="AP19" s="87">
        <f t="shared" si="6"/>
        <v>0</v>
      </c>
      <c r="AQ19" s="87">
        <f t="shared" si="6"/>
        <v>0</v>
      </c>
      <c r="AR19" s="87">
        <f t="shared" si="6"/>
        <v>0</v>
      </c>
      <c r="AS19" s="87">
        <f t="shared" si="6"/>
        <v>0</v>
      </c>
      <c r="AT19" s="87">
        <f t="shared" si="6"/>
        <v>0</v>
      </c>
      <c r="AU19" s="87">
        <f t="shared" si="2"/>
        <v>0</v>
      </c>
      <c r="AV19" s="87">
        <f t="shared" si="2"/>
        <v>0</v>
      </c>
      <c r="AW19" s="87">
        <f t="shared" si="2"/>
        <v>0</v>
      </c>
      <c r="AX19" s="87">
        <f t="shared" si="2"/>
        <v>0</v>
      </c>
      <c r="AY19" s="87">
        <f t="shared" si="2"/>
        <v>0</v>
      </c>
      <c r="AZ19" s="87">
        <f t="shared" si="2"/>
        <v>0</v>
      </c>
      <c r="BA19" s="5">
        <f t="shared" si="2"/>
        <v>0</v>
      </c>
      <c r="BB19" s="5">
        <f t="shared" si="2"/>
        <v>0</v>
      </c>
      <c r="BC19" s="5">
        <f t="shared" si="2"/>
        <v>0</v>
      </c>
      <c r="BD19" s="5">
        <f t="shared" si="2"/>
        <v>0</v>
      </c>
      <c r="BE19" s="5">
        <f t="shared" si="2"/>
        <v>0</v>
      </c>
      <c r="BF19" s="5">
        <f t="shared" si="2"/>
        <v>0</v>
      </c>
      <c r="BG19" s="5">
        <f t="shared" si="2"/>
        <v>0</v>
      </c>
    </row>
    <row r="20" spans="1:59" ht="16.5">
      <c r="A20" s="99"/>
      <c r="B20" s="67"/>
      <c r="C20" s="88">
        <f>IF(A20="","",(INDEX(Kontonummer!$B$4:$C$56,MATCH(Utlegg!A20,Kontonummer!$B$4:$B$56,0),2)))</f>
      </c>
      <c r="D20" s="67"/>
      <c r="E20" s="68"/>
      <c r="F20" s="67"/>
      <c r="G20" s="68"/>
      <c r="H20" s="68">
        <f t="shared" si="3"/>
      </c>
      <c r="I20" s="68"/>
      <c r="J20" s="81"/>
      <c r="K20" s="81"/>
      <c r="L20" s="83"/>
      <c r="M20" s="81"/>
      <c r="AA20" s="100"/>
      <c r="AB20" s="101"/>
      <c r="AC20" s="87">
        <f t="shared" si="4"/>
        <v>0</v>
      </c>
      <c r="AD20" s="87">
        <f t="shared" si="5"/>
        <v>0</v>
      </c>
      <c r="AE20" s="87">
        <f t="shared" si="5"/>
        <v>0</v>
      </c>
      <c r="AF20" s="87">
        <f t="shared" si="5"/>
        <v>0</v>
      </c>
      <c r="AG20" s="87">
        <f t="shared" si="5"/>
        <v>0</v>
      </c>
      <c r="AH20" s="87">
        <f t="shared" si="5"/>
        <v>0</v>
      </c>
      <c r="AI20" s="87">
        <f t="shared" si="5"/>
        <v>0</v>
      </c>
      <c r="AJ20" s="87">
        <f t="shared" si="5"/>
        <v>0</v>
      </c>
      <c r="AK20" s="87">
        <f t="shared" si="5"/>
        <v>0</v>
      </c>
      <c r="AL20" s="87">
        <f t="shared" si="5"/>
        <v>0</v>
      </c>
      <c r="AM20" s="87">
        <f t="shared" si="5"/>
        <v>0</v>
      </c>
      <c r="AN20" s="87">
        <f t="shared" si="6"/>
        <v>0</v>
      </c>
      <c r="AO20" s="87">
        <f t="shared" si="6"/>
        <v>0</v>
      </c>
      <c r="AP20" s="87">
        <f t="shared" si="6"/>
        <v>0</v>
      </c>
      <c r="AQ20" s="87">
        <f t="shared" si="6"/>
        <v>0</v>
      </c>
      <c r="AR20" s="87">
        <f t="shared" si="6"/>
        <v>0</v>
      </c>
      <c r="AS20" s="87">
        <f t="shared" si="6"/>
      </c>
      <c r="AT20" s="87">
        <f t="shared" si="6"/>
      </c>
      <c r="AU20" s="87">
        <f t="shared" si="2"/>
      </c>
      <c r="AV20" s="87">
        <f t="shared" si="2"/>
      </c>
      <c r="AW20" s="87">
        <f t="shared" si="2"/>
      </c>
      <c r="AX20" s="87">
        <f t="shared" si="2"/>
      </c>
      <c r="AY20" s="87">
        <f t="shared" si="2"/>
      </c>
      <c r="AZ20" s="87">
        <f t="shared" si="2"/>
      </c>
      <c r="BA20" s="5">
        <f t="shared" si="2"/>
      </c>
      <c r="BB20" s="5">
        <f t="shared" si="2"/>
      </c>
      <c r="BC20" s="5">
        <f t="shared" si="2"/>
      </c>
      <c r="BD20" s="5">
        <f t="shared" si="2"/>
      </c>
      <c r="BE20" s="5">
        <f t="shared" si="2"/>
      </c>
      <c r="BF20" s="5">
        <f t="shared" si="2"/>
      </c>
      <c r="BG20" s="5">
        <f t="shared" si="2"/>
      </c>
    </row>
    <row r="21" spans="1:59" ht="16.5">
      <c r="A21" s="99"/>
      <c r="B21" s="67"/>
      <c r="C21" s="88">
        <f>IF(A21="","",(INDEX(Kontonummer!$B$4:$C$56,MATCH(Utlegg!A21,Kontonummer!$B$4:$B$56,0),2)))</f>
      </c>
      <c r="D21" s="67"/>
      <c r="E21" s="68"/>
      <c r="F21" s="67"/>
      <c r="G21" s="68"/>
      <c r="H21" s="68"/>
      <c r="I21" s="68"/>
      <c r="J21" s="81"/>
      <c r="K21" s="81"/>
      <c r="L21" s="83"/>
      <c r="M21" s="81"/>
      <c r="AA21" s="100"/>
      <c r="AB21" s="101"/>
      <c r="AC21" s="87">
        <f t="shared" si="4"/>
        <v>0</v>
      </c>
      <c r="AD21" s="87">
        <f t="shared" si="5"/>
        <v>0</v>
      </c>
      <c r="AE21" s="87">
        <f t="shared" si="5"/>
        <v>0</v>
      </c>
      <c r="AF21" s="87">
        <f t="shared" si="5"/>
        <v>0</v>
      </c>
      <c r="AG21" s="87">
        <f t="shared" si="5"/>
        <v>0</v>
      </c>
      <c r="AH21" s="87">
        <f t="shared" si="5"/>
        <v>0</v>
      </c>
      <c r="AI21" s="87">
        <f t="shared" si="5"/>
        <v>0</v>
      </c>
      <c r="AJ21" s="87">
        <f t="shared" si="5"/>
        <v>0</v>
      </c>
      <c r="AK21" s="87">
        <f t="shared" si="5"/>
        <v>0</v>
      </c>
      <c r="AL21" s="87">
        <f t="shared" si="5"/>
        <v>0</v>
      </c>
      <c r="AM21" s="87">
        <f t="shared" si="5"/>
        <v>0</v>
      </c>
      <c r="AN21" s="87">
        <f t="shared" si="6"/>
        <v>0</v>
      </c>
      <c r="AO21" s="87">
        <f t="shared" si="6"/>
        <v>0</v>
      </c>
      <c r="AP21" s="87">
        <f t="shared" si="6"/>
        <v>0</v>
      </c>
      <c r="AQ21" s="87">
        <f t="shared" si="6"/>
        <v>0</v>
      </c>
      <c r="AR21" s="87">
        <f t="shared" si="6"/>
        <v>0</v>
      </c>
      <c r="AS21" s="87">
        <f t="shared" si="6"/>
        <v>0</v>
      </c>
      <c r="AT21" s="87">
        <f t="shared" si="6"/>
        <v>0</v>
      </c>
      <c r="AU21" s="87">
        <f t="shared" si="2"/>
        <v>0</v>
      </c>
      <c r="AV21" s="87">
        <f t="shared" si="2"/>
        <v>0</v>
      </c>
      <c r="AW21" s="87">
        <f t="shared" si="2"/>
        <v>0</v>
      </c>
      <c r="AX21" s="87">
        <f t="shared" si="2"/>
        <v>0</v>
      </c>
      <c r="AY21" s="87">
        <f t="shared" si="2"/>
        <v>0</v>
      </c>
      <c r="AZ21" s="87">
        <f t="shared" si="2"/>
        <v>0</v>
      </c>
      <c r="BA21" s="5">
        <f t="shared" si="2"/>
        <v>0</v>
      </c>
      <c r="BB21" s="5">
        <f t="shared" si="2"/>
        <v>0</v>
      </c>
      <c r="BC21" s="5">
        <f t="shared" si="2"/>
        <v>0</v>
      </c>
      <c r="BD21" s="5">
        <f t="shared" si="2"/>
        <v>0</v>
      </c>
      <c r="BE21" s="5">
        <f t="shared" si="2"/>
        <v>0</v>
      </c>
      <c r="BF21" s="5">
        <f t="shared" si="2"/>
        <v>0</v>
      </c>
      <c r="BG21" s="5">
        <f t="shared" si="2"/>
        <v>0</v>
      </c>
    </row>
    <row r="22" spans="1:59" ht="16.5" hidden="1">
      <c r="A22" s="99"/>
      <c r="B22" s="67"/>
      <c r="C22" s="88">
        <f>IF(A22="","",(INDEX(Kontonummer!$B$4:$C$56,MATCH(Utlegg!A22,Kontonummer!$B$4:$B$56,0),2)))</f>
      </c>
      <c r="D22" s="67"/>
      <c r="E22" s="68"/>
      <c r="F22" s="67"/>
      <c r="G22" s="68"/>
      <c r="H22" s="68">
        <f t="shared" si="3"/>
      </c>
      <c r="I22" s="68"/>
      <c r="J22" s="81"/>
      <c r="K22" s="81"/>
      <c r="L22" s="83"/>
      <c r="M22" s="81"/>
      <c r="AA22" s="100"/>
      <c r="AB22" s="101"/>
      <c r="AC22" s="87">
        <f t="shared" si="4"/>
        <v>0</v>
      </c>
      <c r="AD22" s="87">
        <f aca="true" t="shared" si="7" ref="AD22:AM31">IF($A22=AD$10,$H22,0)</f>
        <v>0</v>
      </c>
      <c r="AE22" s="87">
        <f t="shared" si="7"/>
        <v>0</v>
      </c>
      <c r="AF22" s="87">
        <f t="shared" si="7"/>
        <v>0</v>
      </c>
      <c r="AG22" s="87">
        <f t="shared" si="7"/>
        <v>0</v>
      </c>
      <c r="AH22" s="87">
        <f t="shared" si="7"/>
        <v>0</v>
      </c>
      <c r="AI22" s="87">
        <f t="shared" si="7"/>
        <v>0</v>
      </c>
      <c r="AJ22" s="87">
        <f t="shared" si="7"/>
        <v>0</v>
      </c>
      <c r="AK22" s="87">
        <f t="shared" si="7"/>
        <v>0</v>
      </c>
      <c r="AL22" s="87">
        <f t="shared" si="7"/>
        <v>0</v>
      </c>
      <c r="AM22" s="87">
        <f t="shared" si="7"/>
        <v>0</v>
      </c>
      <c r="AN22" s="87">
        <f aca="true" t="shared" si="8" ref="AN22:AT31">IF($A22=AN$10,$H22,0)</f>
        <v>0</v>
      </c>
      <c r="AO22" s="87">
        <f t="shared" si="8"/>
        <v>0</v>
      </c>
      <c r="AP22" s="87">
        <f t="shared" si="8"/>
        <v>0</v>
      </c>
      <c r="AQ22" s="87">
        <f t="shared" si="8"/>
        <v>0</v>
      </c>
      <c r="AR22" s="87">
        <f t="shared" si="8"/>
        <v>0</v>
      </c>
      <c r="AS22" s="87">
        <f t="shared" si="8"/>
      </c>
      <c r="AT22" s="87">
        <f t="shared" si="8"/>
      </c>
      <c r="AU22" s="87">
        <f t="shared" si="2"/>
      </c>
      <c r="AV22" s="87">
        <f t="shared" si="2"/>
      </c>
      <c r="AW22" s="87">
        <f t="shared" si="2"/>
      </c>
      <c r="AX22" s="87">
        <f t="shared" si="2"/>
      </c>
      <c r="AY22" s="87">
        <f t="shared" si="2"/>
      </c>
      <c r="AZ22" s="87">
        <f t="shared" si="2"/>
      </c>
      <c r="BA22" s="5">
        <f t="shared" si="2"/>
      </c>
      <c r="BB22" s="5">
        <f t="shared" si="2"/>
      </c>
      <c r="BC22" s="5">
        <f t="shared" si="2"/>
      </c>
      <c r="BD22" s="5">
        <f t="shared" si="2"/>
      </c>
      <c r="BE22" s="5">
        <f t="shared" si="2"/>
      </c>
      <c r="BF22" s="5">
        <f t="shared" si="2"/>
      </c>
      <c r="BG22" s="5">
        <f t="shared" si="2"/>
      </c>
    </row>
    <row r="23" spans="1:59" ht="16.5" hidden="1">
      <c r="A23" s="99"/>
      <c r="B23" s="67"/>
      <c r="C23" s="88">
        <f>IF(A23="","",(INDEX(Kontonummer!$B$4:$C$56,MATCH(Utlegg!A23,Kontonummer!$B$4:$B$56,0),2)))</f>
      </c>
      <c r="D23" s="67"/>
      <c r="E23" s="68"/>
      <c r="F23" s="67"/>
      <c r="G23" s="68"/>
      <c r="H23" s="68">
        <f t="shared" si="3"/>
      </c>
      <c r="I23" s="68"/>
      <c r="J23" s="81"/>
      <c r="K23" s="81"/>
      <c r="L23" s="83"/>
      <c r="M23" s="81"/>
      <c r="AA23" s="100"/>
      <c r="AB23" s="101"/>
      <c r="AC23" s="87">
        <f t="shared" si="4"/>
        <v>0</v>
      </c>
      <c r="AD23" s="87">
        <f t="shared" si="7"/>
        <v>0</v>
      </c>
      <c r="AE23" s="87">
        <f t="shared" si="7"/>
        <v>0</v>
      </c>
      <c r="AF23" s="87">
        <f t="shared" si="7"/>
        <v>0</v>
      </c>
      <c r="AG23" s="87">
        <f t="shared" si="7"/>
        <v>0</v>
      </c>
      <c r="AH23" s="87">
        <f t="shared" si="7"/>
        <v>0</v>
      </c>
      <c r="AI23" s="87">
        <f t="shared" si="7"/>
        <v>0</v>
      </c>
      <c r="AJ23" s="87">
        <f t="shared" si="7"/>
        <v>0</v>
      </c>
      <c r="AK23" s="87">
        <f t="shared" si="7"/>
        <v>0</v>
      </c>
      <c r="AL23" s="87">
        <f t="shared" si="7"/>
        <v>0</v>
      </c>
      <c r="AM23" s="87">
        <f t="shared" si="7"/>
        <v>0</v>
      </c>
      <c r="AN23" s="87">
        <f t="shared" si="8"/>
        <v>0</v>
      </c>
      <c r="AO23" s="87">
        <f t="shared" si="8"/>
        <v>0</v>
      </c>
      <c r="AP23" s="87">
        <f t="shared" si="8"/>
        <v>0</v>
      </c>
      <c r="AQ23" s="87">
        <f t="shared" si="8"/>
        <v>0</v>
      </c>
      <c r="AR23" s="87">
        <f t="shared" si="8"/>
        <v>0</v>
      </c>
      <c r="AS23" s="87">
        <f t="shared" si="8"/>
      </c>
      <c r="AT23" s="87">
        <f t="shared" si="8"/>
      </c>
      <c r="AU23" s="87">
        <f t="shared" si="2"/>
      </c>
      <c r="AV23" s="87">
        <f t="shared" si="2"/>
      </c>
      <c r="AW23" s="87">
        <f t="shared" si="2"/>
      </c>
      <c r="AX23" s="87">
        <f t="shared" si="2"/>
      </c>
      <c r="AY23" s="87">
        <f t="shared" si="2"/>
      </c>
      <c r="AZ23" s="87">
        <f t="shared" si="2"/>
      </c>
      <c r="BA23" s="5">
        <f t="shared" si="2"/>
      </c>
      <c r="BB23" s="5">
        <f t="shared" si="2"/>
      </c>
      <c r="BC23" s="5">
        <f t="shared" si="2"/>
      </c>
      <c r="BD23" s="5">
        <f t="shared" si="2"/>
      </c>
      <c r="BE23" s="5">
        <f t="shared" si="2"/>
      </c>
      <c r="BF23" s="5">
        <f t="shared" si="2"/>
      </c>
      <c r="BG23" s="5">
        <f t="shared" si="2"/>
      </c>
    </row>
    <row r="24" spans="1:59" ht="16.5" hidden="1">
      <c r="A24" s="99"/>
      <c r="B24" s="67"/>
      <c r="C24" s="88">
        <f>IF(A24="","",(INDEX(Kontonummer!$B$4:$C$56,MATCH(Utlegg!A24,Kontonummer!$B$4:$B$56,0),2)))</f>
      </c>
      <c r="D24" s="67"/>
      <c r="E24" s="68"/>
      <c r="F24" s="67"/>
      <c r="G24" s="68"/>
      <c r="H24" s="68">
        <f t="shared" si="3"/>
      </c>
      <c r="I24" s="68"/>
      <c r="J24" s="81"/>
      <c r="K24" s="81"/>
      <c r="L24" s="83"/>
      <c r="M24" s="81"/>
      <c r="AA24" s="100"/>
      <c r="AB24" s="101"/>
      <c r="AC24" s="87">
        <f t="shared" si="4"/>
        <v>0</v>
      </c>
      <c r="AD24" s="87">
        <f t="shared" si="7"/>
        <v>0</v>
      </c>
      <c r="AE24" s="87">
        <f t="shared" si="7"/>
        <v>0</v>
      </c>
      <c r="AF24" s="87">
        <f t="shared" si="7"/>
        <v>0</v>
      </c>
      <c r="AG24" s="87">
        <f t="shared" si="7"/>
        <v>0</v>
      </c>
      <c r="AH24" s="87">
        <f t="shared" si="7"/>
        <v>0</v>
      </c>
      <c r="AI24" s="87">
        <f t="shared" si="7"/>
        <v>0</v>
      </c>
      <c r="AJ24" s="87">
        <f t="shared" si="7"/>
        <v>0</v>
      </c>
      <c r="AK24" s="87">
        <f t="shared" si="7"/>
        <v>0</v>
      </c>
      <c r="AL24" s="87">
        <f t="shared" si="7"/>
        <v>0</v>
      </c>
      <c r="AM24" s="87">
        <f t="shared" si="7"/>
        <v>0</v>
      </c>
      <c r="AN24" s="87">
        <f t="shared" si="8"/>
        <v>0</v>
      </c>
      <c r="AO24" s="87">
        <f t="shared" si="8"/>
        <v>0</v>
      </c>
      <c r="AP24" s="87">
        <f t="shared" si="8"/>
        <v>0</v>
      </c>
      <c r="AQ24" s="87">
        <f t="shared" si="8"/>
        <v>0</v>
      </c>
      <c r="AR24" s="87">
        <f t="shared" si="8"/>
        <v>0</v>
      </c>
      <c r="AS24" s="87">
        <f t="shared" si="8"/>
      </c>
      <c r="AT24" s="87">
        <f t="shared" si="8"/>
      </c>
      <c r="AU24" s="87">
        <f t="shared" si="2"/>
      </c>
      <c r="AV24" s="87">
        <f t="shared" si="2"/>
      </c>
      <c r="AW24" s="87">
        <f t="shared" si="2"/>
      </c>
      <c r="AX24" s="87">
        <f t="shared" si="2"/>
      </c>
      <c r="AY24" s="87">
        <f t="shared" si="2"/>
      </c>
      <c r="AZ24" s="87">
        <f t="shared" si="2"/>
      </c>
      <c r="BA24" s="5">
        <f t="shared" si="2"/>
      </c>
      <c r="BB24" s="5">
        <f t="shared" si="2"/>
      </c>
      <c r="BC24" s="5">
        <f t="shared" si="2"/>
      </c>
      <c r="BD24" s="5">
        <f t="shared" si="2"/>
      </c>
      <c r="BE24" s="5">
        <f t="shared" si="2"/>
      </c>
      <c r="BF24" s="5">
        <f t="shared" si="2"/>
      </c>
      <c r="BG24" s="5">
        <f t="shared" si="2"/>
      </c>
    </row>
    <row r="25" spans="1:59" ht="16.5" hidden="1">
      <c r="A25" s="99"/>
      <c r="B25" s="67"/>
      <c r="C25" s="88">
        <f>IF(A25="","",(INDEX(Kontonummer!$B$4:$C$56,MATCH(Utlegg!A25,Kontonummer!$B$4:$B$56,0),2)))</f>
      </c>
      <c r="D25" s="67"/>
      <c r="E25" s="68"/>
      <c r="F25" s="67"/>
      <c r="G25" s="68"/>
      <c r="H25" s="68">
        <f t="shared" si="3"/>
      </c>
      <c r="I25" s="68"/>
      <c r="J25" s="81"/>
      <c r="K25" s="81"/>
      <c r="L25" s="83"/>
      <c r="M25" s="81"/>
      <c r="AA25" s="100"/>
      <c r="AB25" s="101"/>
      <c r="AC25" s="87">
        <f t="shared" si="4"/>
        <v>0</v>
      </c>
      <c r="AD25" s="87">
        <f t="shared" si="7"/>
        <v>0</v>
      </c>
      <c r="AE25" s="87">
        <f t="shared" si="7"/>
        <v>0</v>
      </c>
      <c r="AF25" s="87">
        <f t="shared" si="7"/>
        <v>0</v>
      </c>
      <c r="AG25" s="87">
        <f t="shared" si="7"/>
        <v>0</v>
      </c>
      <c r="AH25" s="87">
        <f t="shared" si="7"/>
        <v>0</v>
      </c>
      <c r="AI25" s="87">
        <f t="shared" si="7"/>
        <v>0</v>
      </c>
      <c r="AJ25" s="87">
        <f t="shared" si="7"/>
        <v>0</v>
      </c>
      <c r="AK25" s="87">
        <f t="shared" si="7"/>
        <v>0</v>
      </c>
      <c r="AL25" s="87">
        <f t="shared" si="7"/>
        <v>0</v>
      </c>
      <c r="AM25" s="87">
        <f t="shared" si="7"/>
        <v>0</v>
      </c>
      <c r="AN25" s="87">
        <f t="shared" si="8"/>
        <v>0</v>
      </c>
      <c r="AO25" s="87">
        <f t="shared" si="8"/>
        <v>0</v>
      </c>
      <c r="AP25" s="87">
        <f t="shared" si="8"/>
        <v>0</v>
      </c>
      <c r="AQ25" s="87">
        <f t="shared" si="8"/>
        <v>0</v>
      </c>
      <c r="AR25" s="87">
        <f t="shared" si="8"/>
        <v>0</v>
      </c>
      <c r="AS25" s="87">
        <f t="shared" si="8"/>
      </c>
      <c r="AT25" s="87">
        <f t="shared" si="8"/>
      </c>
      <c r="AU25" s="87">
        <f t="shared" si="2"/>
      </c>
      <c r="AV25" s="87">
        <f t="shared" si="2"/>
      </c>
      <c r="AW25" s="87">
        <f t="shared" si="2"/>
      </c>
      <c r="AX25" s="87">
        <f t="shared" si="2"/>
      </c>
      <c r="AY25" s="87">
        <f t="shared" si="2"/>
      </c>
      <c r="AZ25" s="87">
        <f t="shared" si="2"/>
      </c>
      <c r="BA25" s="5">
        <f t="shared" si="2"/>
      </c>
      <c r="BB25" s="5">
        <f t="shared" si="2"/>
      </c>
      <c r="BC25" s="5">
        <f t="shared" si="2"/>
      </c>
      <c r="BD25" s="5">
        <f t="shared" si="2"/>
      </c>
      <c r="BE25" s="5">
        <f t="shared" si="2"/>
      </c>
      <c r="BF25" s="5">
        <f t="shared" si="2"/>
      </c>
      <c r="BG25" s="5">
        <f t="shared" si="2"/>
      </c>
    </row>
    <row r="26" spans="1:59" ht="16.5" hidden="1">
      <c r="A26" s="99"/>
      <c r="B26" s="67"/>
      <c r="C26" s="88">
        <f>IF(A26="","",(INDEX(Kontonummer!$B$4:$C$56,MATCH(Utlegg!A26,Kontonummer!$B$4:$B$56,0),2)))</f>
      </c>
      <c r="D26" s="67"/>
      <c r="E26" s="68"/>
      <c r="F26" s="67"/>
      <c r="G26" s="68"/>
      <c r="H26" s="68">
        <f t="shared" si="3"/>
      </c>
      <c r="I26" s="68"/>
      <c r="J26" s="81"/>
      <c r="K26" s="81"/>
      <c r="L26" s="83"/>
      <c r="M26" s="81"/>
      <c r="AA26" s="100"/>
      <c r="AB26" s="101"/>
      <c r="AC26" s="87">
        <f t="shared" si="4"/>
        <v>0</v>
      </c>
      <c r="AD26" s="87">
        <f t="shared" si="7"/>
        <v>0</v>
      </c>
      <c r="AE26" s="87">
        <f t="shared" si="7"/>
        <v>0</v>
      </c>
      <c r="AF26" s="87">
        <f t="shared" si="7"/>
        <v>0</v>
      </c>
      <c r="AG26" s="87">
        <f t="shared" si="7"/>
        <v>0</v>
      </c>
      <c r="AH26" s="87">
        <f t="shared" si="7"/>
        <v>0</v>
      </c>
      <c r="AI26" s="87">
        <f t="shared" si="7"/>
        <v>0</v>
      </c>
      <c r="AJ26" s="87">
        <f t="shared" si="7"/>
        <v>0</v>
      </c>
      <c r="AK26" s="87">
        <f t="shared" si="7"/>
        <v>0</v>
      </c>
      <c r="AL26" s="87">
        <f t="shared" si="7"/>
        <v>0</v>
      </c>
      <c r="AM26" s="87">
        <f t="shared" si="7"/>
        <v>0</v>
      </c>
      <c r="AN26" s="87">
        <f t="shared" si="8"/>
        <v>0</v>
      </c>
      <c r="AO26" s="87">
        <f t="shared" si="8"/>
        <v>0</v>
      </c>
      <c r="AP26" s="87">
        <f t="shared" si="8"/>
        <v>0</v>
      </c>
      <c r="AQ26" s="87">
        <f t="shared" si="8"/>
        <v>0</v>
      </c>
      <c r="AR26" s="87">
        <f t="shared" si="8"/>
        <v>0</v>
      </c>
      <c r="AS26" s="87">
        <f t="shared" si="8"/>
      </c>
      <c r="AT26" s="87">
        <f t="shared" si="8"/>
      </c>
      <c r="AU26" s="87">
        <f aca="true" t="shared" si="9" ref="AU26:BG26">IF($A26=AU$10,$H26,0)</f>
      </c>
      <c r="AV26" s="87">
        <f t="shared" si="9"/>
      </c>
      <c r="AW26" s="87">
        <f t="shared" si="9"/>
      </c>
      <c r="AX26" s="87">
        <f t="shared" si="9"/>
      </c>
      <c r="AY26" s="87">
        <f t="shared" si="9"/>
      </c>
      <c r="AZ26" s="87">
        <f t="shared" si="9"/>
      </c>
      <c r="BA26" s="5">
        <f t="shared" si="9"/>
      </c>
      <c r="BB26" s="5">
        <f t="shared" si="9"/>
      </c>
      <c r="BC26" s="5">
        <f t="shared" si="9"/>
      </c>
      <c r="BD26" s="5">
        <f t="shared" si="9"/>
      </c>
      <c r="BE26" s="5">
        <f t="shared" si="9"/>
      </c>
      <c r="BF26" s="5">
        <f t="shared" si="9"/>
      </c>
      <c r="BG26" s="5">
        <f t="shared" si="9"/>
      </c>
    </row>
    <row r="27" spans="1:59" ht="16.5">
      <c r="A27" s="99"/>
      <c r="B27" s="67"/>
      <c r="C27" s="88">
        <f>IF(A27="","",(INDEX(Kontonummer!$B$4:$C$56,MATCH(Utlegg!A27,Kontonummer!$B$4:$B$56,0),2)))</f>
      </c>
      <c r="D27" s="67"/>
      <c r="E27" s="68"/>
      <c r="F27" s="67"/>
      <c r="G27" s="68"/>
      <c r="H27" s="68">
        <f t="shared" si="3"/>
      </c>
      <c r="I27" s="68"/>
      <c r="J27" s="81"/>
      <c r="K27" s="81"/>
      <c r="L27" s="83"/>
      <c r="M27" s="81"/>
      <c r="AA27" s="100"/>
      <c r="AB27" s="101"/>
      <c r="AC27" s="87">
        <f aca="true" t="shared" si="10" ref="AC27:AC37">IF($A27=AC$10,$H27,0)</f>
        <v>0</v>
      </c>
      <c r="AD27" s="87">
        <f t="shared" si="7"/>
        <v>0</v>
      </c>
      <c r="AE27" s="87">
        <f t="shared" si="7"/>
        <v>0</v>
      </c>
      <c r="AF27" s="87">
        <f t="shared" si="7"/>
        <v>0</v>
      </c>
      <c r="AG27" s="87">
        <f t="shared" si="7"/>
        <v>0</v>
      </c>
      <c r="AH27" s="87">
        <f t="shared" si="7"/>
        <v>0</v>
      </c>
      <c r="AI27" s="87">
        <f t="shared" si="7"/>
        <v>0</v>
      </c>
      <c r="AJ27" s="87">
        <f t="shared" si="7"/>
        <v>0</v>
      </c>
      <c r="AK27" s="87">
        <f t="shared" si="7"/>
        <v>0</v>
      </c>
      <c r="AL27" s="87">
        <f t="shared" si="7"/>
        <v>0</v>
      </c>
      <c r="AM27" s="87">
        <f t="shared" si="7"/>
        <v>0</v>
      </c>
      <c r="AN27" s="87">
        <f t="shared" si="8"/>
        <v>0</v>
      </c>
      <c r="AO27" s="87">
        <f t="shared" si="8"/>
        <v>0</v>
      </c>
      <c r="AP27" s="87">
        <f t="shared" si="8"/>
        <v>0</v>
      </c>
      <c r="AQ27" s="87">
        <f t="shared" si="8"/>
        <v>0</v>
      </c>
      <c r="AR27" s="87">
        <f t="shared" si="8"/>
        <v>0</v>
      </c>
      <c r="AS27" s="87">
        <f t="shared" si="8"/>
      </c>
      <c r="AT27" s="87">
        <f t="shared" si="8"/>
      </c>
      <c r="AU27" s="87">
        <f aca="true" t="shared" si="11" ref="AU27:BG37">IF($A27=AU$10,$H27,0)</f>
      </c>
      <c r="AV27" s="87">
        <f t="shared" si="11"/>
      </c>
      <c r="AW27" s="87">
        <f t="shared" si="11"/>
      </c>
      <c r="AX27" s="87">
        <f t="shared" si="11"/>
      </c>
      <c r="AY27" s="87">
        <f t="shared" si="11"/>
      </c>
      <c r="AZ27" s="87">
        <f t="shared" si="11"/>
      </c>
      <c r="BA27" s="5">
        <f t="shared" si="11"/>
      </c>
      <c r="BB27" s="5">
        <f t="shared" si="11"/>
      </c>
      <c r="BC27" s="5">
        <f t="shared" si="11"/>
      </c>
      <c r="BD27" s="5">
        <f t="shared" si="11"/>
      </c>
      <c r="BE27" s="5">
        <f t="shared" si="11"/>
      </c>
      <c r="BF27" s="5">
        <f t="shared" si="11"/>
      </c>
      <c r="BG27" s="5">
        <f t="shared" si="11"/>
      </c>
    </row>
    <row r="28" spans="1:59" ht="16.5">
      <c r="A28" s="99"/>
      <c r="B28" s="67"/>
      <c r="C28" s="88">
        <f>IF(A28="","",(INDEX(Kontonummer!$B$4:$C$56,MATCH(Utlegg!A28,Kontonummer!$B$4:$B$56,0),2)))</f>
      </c>
      <c r="D28" s="67"/>
      <c r="E28" s="68"/>
      <c r="F28" s="67"/>
      <c r="G28" s="68"/>
      <c r="H28" s="68">
        <f aca="true" t="shared" si="12" ref="H28:H37">IF(A28="","",(D28*F28))</f>
      </c>
      <c r="I28" s="68"/>
      <c r="J28" s="81"/>
      <c r="K28" s="79"/>
      <c r="L28" s="83"/>
      <c r="M28" s="79"/>
      <c r="N28" s="102"/>
      <c r="O28" s="102"/>
      <c r="P28" s="102"/>
      <c r="Q28" s="102"/>
      <c r="R28" s="102"/>
      <c r="S28" s="102"/>
      <c r="T28" s="102"/>
      <c r="U28" s="102"/>
      <c r="V28" s="102"/>
      <c r="W28" s="102"/>
      <c r="X28" s="102"/>
      <c r="Y28" s="102"/>
      <c r="AA28" s="100"/>
      <c r="AB28" s="101"/>
      <c r="AC28" s="87">
        <f t="shared" si="10"/>
        <v>0</v>
      </c>
      <c r="AD28" s="87">
        <f t="shared" si="7"/>
        <v>0</v>
      </c>
      <c r="AE28" s="87">
        <f t="shared" si="7"/>
        <v>0</v>
      </c>
      <c r="AF28" s="87">
        <f t="shared" si="7"/>
        <v>0</v>
      </c>
      <c r="AG28" s="87">
        <f t="shared" si="7"/>
        <v>0</v>
      </c>
      <c r="AH28" s="87">
        <f t="shared" si="7"/>
        <v>0</v>
      </c>
      <c r="AI28" s="87">
        <f t="shared" si="7"/>
        <v>0</v>
      </c>
      <c r="AJ28" s="87">
        <f t="shared" si="7"/>
        <v>0</v>
      </c>
      <c r="AK28" s="87">
        <f t="shared" si="7"/>
        <v>0</v>
      </c>
      <c r="AL28" s="87">
        <f t="shared" si="7"/>
        <v>0</v>
      </c>
      <c r="AM28" s="87">
        <f t="shared" si="7"/>
        <v>0</v>
      </c>
      <c r="AN28" s="87">
        <f t="shared" si="8"/>
        <v>0</v>
      </c>
      <c r="AO28" s="87">
        <f t="shared" si="8"/>
        <v>0</v>
      </c>
      <c r="AP28" s="87">
        <f t="shared" si="8"/>
        <v>0</v>
      </c>
      <c r="AQ28" s="87">
        <f t="shared" si="8"/>
        <v>0</v>
      </c>
      <c r="AR28" s="87">
        <f t="shared" si="8"/>
        <v>0</v>
      </c>
      <c r="AS28" s="87">
        <f t="shared" si="8"/>
      </c>
      <c r="AT28" s="87">
        <f t="shared" si="8"/>
      </c>
      <c r="AU28" s="87">
        <f t="shared" si="11"/>
      </c>
      <c r="AV28" s="87">
        <f t="shared" si="11"/>
      </c>
      <c r="AW28" s="87">
        <f t="shared" si="11"/>
      </c>
      <c r="AX28" s="87">
        <f t="shared" si="11"/>
      </c>
      <c r="AY28" s="87">
        <f t="shared" si="11"/>
      </c>
      <c r="AZ28" s="87">
        <f t="shared" si="11"/>
      </c>
      <c r="BA28" s="5">
        <f t="shared" si="11"/>
      </c>
      <c r="BB28" s="5">
        <f t="shared" si="11"/>
      </c>
      <c r="BC28" s="5">
        <f t="shared" si="11"/>
      </c>
      <c r="BD28" s="5">
        <f t="shared" si="11"/>
      </c>
      <c r="BE28" s="5">
        <f t="shared" si="11"/>
      </c>
      <c r="BF28" s="5">
        <f t="shared" si="11"/>
      </c>
      <c r="BG28" s="5">
        <f t="shared" si="11"/>
      </c>
    </row>
    <row r="29" spans="1:59" ht="16.5">
      <c r="A29" s="99"/>
      <c r="B29" s="67"/>
      <c r="C29" s="88">
        <f>IF(A29="","",(INDEX(Kontonummer!$B$4:$C$56,MATCH(Utlegg!A29,Kontonummer!$B$4:$B$56,0),2)))</f>
      </c>
      <c r="D29" s="67"/>
      <c r="E29" s="68"/>
      <c r="F29" s="67"/>
      <c r="G29" s="68"/>
      <c r="H29" s="68">
        <f t="shared" si="12"/>
      </c>
      <c r="I29" s="68"/>
      <c r="J29" s="81"/>
      <c r="K29" s="79"/>
      <c r="L29" s="83"/>
      <c r="M29" s="79"/>
      <c r="N29" s="102"/>
      <c r="O29" s="102"/>
      <c r="P29" s="102"/>
      <c r="Q29" s="102"/>
      <c r="R29" s="102"/>
      <c r="S29" s="102"/>
      <c r="T29" s="102"/>
      <c r="U29" s="102"/>
      <c r="V29" s="102"/>
      <c r="W29" s="102"/>
      <c r="X29" s="102"/>
      <c r="Y29" s="102"/>
      <c r="Z29" s="103"/>
      <c r="AA29" s="100"/>
      <c r="AB29" s="101"/>
      <c r="AC29" s="87">
        <f t="shared" si="10"/>
        <v>0</v>
      </c>
      <c r="AD29" s="87">
        <f t="shared" si="7"/>
        <v>0</v>
      </c>
      <c r="AE29" s="87">
        <f t="shared" si="7"/>
        <v>0</v>
      </c>
      <c r="AF29" s="87">
        <f t="shared" si="7"/>
        <v>0</v>
      </c>
      <c r="AG29" s="87">
        <f t="shared" si="7"/>
        <v>0</v>
      </c>
      <c r="AH29" s="87">
        <f t="shared" si="7"/>
        <v>0</v>
      </c>
      <c r="AI29" s="87">
        <f t="shared" si="7"/>
        <v>0</v>
      </c>
      <c r="AJ29" s="87">
        <f t="shared" si="7"/>
        <v>0</v>
      </c>
      <c r="AK29" s="87">
        <f t="shared" si="7"/>
        <v>0</v>
      </c>
      <c r="AL29" s="87">
        <f t="shared" si="7"/>
        <v>0</v>
      </c>
      <c r="AM29" s="87">
        <f t="shared" si="7"/>
        <v>0</v>
      </c>
      <c r="AN29" s="87">
        <f t="shared" si="8"/>
        <v>0</v>
      </c>
      <c r="AO29" s="87">
        <f t="shared" si="8"/>
        <v>0</v>
      </c>
      <c r="AP29" s="87">
        <f t="shared" si="8"/>
        <v>0</v>
      </c>
      <c r="AQ29" s="87">
        <f t="shared" si="8"/>
        <v>0</v>
      </c>
      <c r="AR29" s="87">
        <f t="shared" si="8"/>
        <v>0</v>
      </c>
      <c r="AS29" s="87">
        <f t="shared" si="8"/>
      </c>
      <c r="AT29" s="87">
        <f t="shared" si="8"/>
      </c>
      <c r="AU29" s="87">
        <f t="shared" si="11"/>
      </c>
      <c r="AV29" s="87">
        <f t="shared" si="11"/>
      </c>
      <c r="AW29" s="87">
        <f t="shared" si="11"/>
      </c>
      <c r="AX29" s="87">
        <f t="shared" si="11"/>
      </c>
      <c r="AY29" s="87">
        <f t="shared" si="11"/>
      </c>
      <c r="AZ29" s="87">
        <f t="shared" si="11"/>
      </c>
      <c r="BA29" s="5">
        <f t="shared" si="11"/>
      </c>
      <c r="BB29" s="5">
        <f t="shared" si="11"/>
      </c>
      <c r="BC29" s="5">
        <f t="shared" si="11"/>
      </c>
      <c r="BD29" s="5">
        <f t="shared" si="11"/>
      </c>
      <c r="BE29" s="5">
        <f t="shared" si="11"/>
      </c>
      <c r="BF29" s="5">
        <f t="shared" si="11"/>
      </c>
      <c r="BG29" s="5">
        <f t="shared" si="11"/>
      </c>
    </row>
    <row r="30" spans="1:59" ht="16.5">
      <c r="A30" s="99"/>
      <c r="B30" s="67"/>
      <c r="C30" s="88">
        <f>IF(A30="","",(INDEX(Kontonummer!$B$4:$C$56,MATCH(Utlegg!A30,Kontonummer!$B$4:$B$56,0),2)))</f>
      </c>
      <c r="D30" s="67"/>
      <c r="E30" s="68"/>
      <c r="F30" s="67"/>
      <c r="G30" s="68"/>
      <c r="H30" s="68">
        <f t="shared" si="12"/>
      </c>
      <c r="I30" s="68"/>
      <c r="J30" s="81"/>
      <c r="K30" s="79"/>
      <c r="L30" s="83"/>
      <c r="M30" s="79"/>
      <c r="N30" s="102"/>
      <c r="O30" s="102"/>
      <c r="P30" s="102"/>
      <c r="Q30" s="102"/>
      <c r="R30" s="102"/>
      <c r="S30" s="102"/>
      <c r="T30" s="102"/>
      <c r="U30" s="102"/>
      <c r="V30" s="102"/>
      <c r="W30" s="102"/>
      <c r="X30" s="102"/>
      <c r="Y30" s="102"/>
      <c r="AA30" s="100"/>
      <c r="AB30" s="101"/>
      <c r="AC30" s="87">
        <f t="shared" si="10"/>
        <v>0</v>
      </c>
      <c r="AD30" s="87">
        <f t="shared" si="7"/>
        <v>0</v>
      </c>
      <c r="AE30" s="87">
        <f t="shared" si="7"/>
        <v>0</v>
      </c>
      <c r="AF30" s="87">
        <f t="shared" si="7"/>
        <v>0</v>
      </c>
      <c r="AG30" s="87">
        <f t="shared" si="7"/>
        <v>0</v>
      </c>
      <c r="AH30" s="87">
        <f t="shared" si="7"/>
        <v>0</v>
      </c>
      <c r="AI30" s="87">
        <f t="shared" si="7"/>
        <v>0</v>
      </c>
      <c r="AJ30" s="87">
        <f t="shared" si="7"/>
        <v>0</v>
      </c>
      <c r="AK30" s="87">
        <f t="shared" si="7"/>
        <v>0</v>
      </c>
      <c r="AL30" s="87">
        <f t="shared" si="7"/>
        <v>0</v>
      </c>
      <c r="AM30" s="87">
        <f t="shared" si="7"/>
        <v>0</v>
      </c>
      <c r="AN30" s="87">
        <f t="shared" si="8"/>
        <v>0</v>
      </c>
      <c r="AO30" s="87">
        <f t="shared" si="8"/>
        <v>0</v>
      </c>
      <c r="AP30" s="87">
        <f t="shared" si="8"/>
        <v>0</v>
      </c>
      <c r="AQ30" s="87">
        <f t="shared" si="8"/>
        <v>0</v>
      </c>
      <c r="AR30" s="87">
        <f t="shared" si="8"/>
        <v>0</v>
      </c>
      <c r="AS30" s="87">
        <f t="shared" si="8"/>
      </c>
      <c r="AT30" s="87">
        <f t="shared" si="8"/>
      </c>
      <c r="AU30" s="87">
        <f t="shared" si="11"/>
      </c>
      <c r="AV30" s="87">
        <f t="shared" si="11"/>
      </c>
      <c r="AW30" s="87">
        <f t="shared" si="11"/>
      </c>
      <c r="AX30" s="87">
        <f t="shared" si="11"/>
      </c>
      <c r="AY30" s="87">
        <f t="shared" si="11"/>
      </c>
      <c r="AZ30" s="87">
        <f t="shared" si="11"/>
      </c>
      <c r="BA30" s="5">
        <f t="shared" si="11"/>
      </c>
      <c r="BB30" s="5">
        <f t="shared" si="11"/>
      </c>
      <c r="BC30" s="5">
        <f t="shared" si="11"/>
      </c>
      <c r="BD30" s="5">
        <f t="shared" si="11"/>
      </c>
      <c r="BE30" s="5">
        <f t="shared" si="11"/>
      </c>
      <c r="BF30" s="5">
        <f t="shared" si="11"/>
      </c>
      <c r="BG30" s="5">
        <f t="shared" si="11"/>
      </c>
    </row>
    <row r="31" spans="1:59" ht="16.5" hidden="1">
      <c r="A31" s="99"/>
      <c r="B31" s="67"/>
      <c r="C31" s="88">
        <f>IF(A31="","",(INDEX(Kontonummer!$B$4:$C$56,MATCH(Utlegg!A31,Kontonummer!$B$4:$B$56,0),2)))</f>
      </c>
      <c r="D31" s="67"/>
      <c r="E31" s="68"/>
      <c r="F31" s="67"/>
      <c r="G31" s="68"/>
      <c r="H31" s="68">
        <f t="shared" si="12"/>
      </c>
      <c r="I31" s="68"/>
      <c r="J31" s="81"/>
      <c r="K31" s="79"/>
      <c r="L31" s="83"/>
      <c r="M31" s="79"/>
      <c r="N31" s="102"/>
      <c r="O31" s="102"/>
      <c r="P31" s="102"/>
      <c r="Q31" s="102"/>
      <c r="R31" s="102"/>
      <c r="S31" s="102"/>
      <c r="T31" s="102"/>
      <c r="U31" s="102"/>
      <c r="V31" s="102"/>
      <c r="W31" s="102"/>
      <c r="X31" s="102"/>
      <c r="Y31" s="102"/>
      <c r="AA31" s="100"/>
      <c r="AB31" s="101"/>
      <c r="AC31" s="87">
        <f t="shared" si="10"/>
        <v>0</v>
      </c>
      <c r="AD31" s="87">
        <f t="shared" si="7"/>
        <v>0</v>
      </c>
      <c r="AE31" s="87">
        <f t="shared" si="7"/>
        <v>0</v>
      </c>
      <c r="AF31" s="87">
        <f t="shared" si="7"/>
        <v>0</v>
      </c>
      <c r="AG31" s="87">
        <f t="shared" si="7"/>
        <v>0</v>
      </c>
      <c r="AH31" s="87">
        <f t="shared" si="7"/>
        <v>0</v>
      </c>
      <c r="AI31" s="87">
        <f t="shared" si="7"/>
        <v>0</v>
      </c>
      <c r="AJ31" s="87">
        <f t="shared" si="7"/>
        <v>0</v>
      </c>
      <c r="AK31" s="87">
        <f t="shared" si="7"/>
        <v>0</v>
      </c>
      <c r="AL31" s="87">
        <f t="shared" si="7"/>
        <v>0</v>
      </c>
      <c r="AM31" s="87">
        <f t="shared" si="7"/>
        <v>0</v>
      </c>
      <c r="AN31" s="87">
        <f t="shared" si="8"/>
        <v>0</v>
      </c>
      <c r="AO31" s="87">
        <f t="shared" si="8"/>
        <v>0</v>
      </c>
      <c r="AP31" s="87">
        <f t="shared" si="8"/>
        <v>0</v>
      </c>
      <c r="AQ31" s="87">
        <f t="shared" si="8"/>
        <v>0</v>
      </c>
      <c r="AR31" s="87">
        <f t="shared" si="8"/>
        <v>0</v>
      </c>
      <c r="AS31" s="87">
        <f t="shared" si="8"/>
      </c>
      <c r="AT31" s="87">
        <f t="shared" si="8"/>
      </c>
      <c r="AU31" s="87">
        <f t="shared" si="11"/>
      </c>
      <c r="AV31" s="87">
        <f t="shared" si="11"/>
      </c>
      <c r="AW31" s="87">
        <f t="shared" si="11"/>
      </c>
      <c r="AX31" s="87">
        <f t="shared" si="11"/>
      </c>
      <c r="AY31" s="87">
        <f t="shared" si="11"/>
      </c>
      <c r="AZ31" s="87">
        <f t="shared" si="11"/>
      </c>
      <c r="BA31" s="5">
        <f t="shared" si="11"/>
      </c>
      <c r="BB31" s="5">
        <f t="shared" si="11"/>
      </c>
      <c r="BC31" s="5">
        <f t="shared" si="11"/>
      </c>
      <c r="BD31" s="5">
        <f t="shared" si="11"/>
      </c>
      <c r="BE31" s="5">
        <f t="shared" si="11"/>
      </c>
      <c r="BF31" s="5">
        <f t="shared" si="11"/>
      </c>
      <c r="BG31" s="5">
        <f t="shared" si="11"/>
      </c>
    </row>
    <row r="32" spans="1:59" ht="16.5" hidden="1">
      <c r="A32" s="99"/>
      <c r="B32" s="67"/>
      <c r="C32" s="88">
        <f>IF(A32="","",(INDEX(Kontonummer!$B$4:$C$56,MATCH(Utlegg!A32,Kontonummer!$B$4:$B$56,0),2)))</f>
      </c>
      <c r="D32" s="67"/>
      <c r="E32" s="68"/>
      <c r="F32" s="67"/>
      <c r="G32" s="68"/>
      <c r="H32" s="68">
        <f t="shared" si="12"/>
      </c>
      <c r="I32" s="68"/>
      <c r="J32" s="81"/>
      <c r="K32" s="79"/>
      <c r="L32" s="83"/>
      <c r="M32" s="79"/>
      <c r="N32" s="102"/>
      <c r="O32" s="102"/>
      <c r="P32" s="102"/>
      <c r="Q32" s="102"/>
      <c r="R32" s="102"/>
      <c r="S32" s="102"/>
      <c r="T32" s="102"/>
      <c r="U32" s="102"/>
      <c r="V32" s="102"/>
      <c r="W32" s="102"/>
      <c r="X32" s="102"/>
      <c r="Y32" s="102"/>
      <c r="AA32" s="100"/>
      <c r="AB32" s="101"/>
      <c r="AC32" s="87">
        <f t="shared" si="10"/>
        <v>0</v>
      </c>
      <c r="AD32" s="87">
        <f aca="true" t="shared" si="13" ref="AD32:AM37">IF($A32=AD$10,$H32,0)</f>
        <v>0</v>
      </c>
      <c r="AE32" s="87">
        <f t="shared" si="13"/>
        <v>0</v>
      </c>
      <c r="AF32" s="87">
        <f t="shared" si="13"/>
        <v>0</v>
      </c>
      <c r="AG32" s="87">
        <f t="shared" si="13"/>
        <v>0</v>
      </c>
      <c r="AH32" s="87">
        <f t="shared" si="13"/>
        <v>0</v>
      </c>
      <c r="AI32" s="87">
        <f t="shared" si="13"/>
        <v>0</v>
      </c>
      <c r="AJ32" s="87">
        <f t="shared" si="13"/>
        <v>0</v>
      </c>
      <c r="AK32" s="87">
        <f t="shared" si="13"/>
        <v>0</v>
      </c>
      <c r="AL32" s="87">
        <f t="shared" si="13"/>
        <v>0</v>
      </c>
      <c r="AM32" s="87">
        <f t="shared" si="13"/>
        <v>0</v>
      </c>
      <c r="AN32" s="87">
        <f aca="true" t="shared" si="14" ref="AN32:AT37">IF($A32=AN$10,$H32,0)</f>
        <v>0</v>
      </c>
      <c r="AO32" s="87">
        <f t="shared" si="14"/>
        <v>0</v>
      </c>
      <c r="AP32" s="87">
        <f t="shared" si="14"/>
        <v>0</v>
      </c>
      <c r="AQ32" s="87">
        <f t="shared" si="14"/>
        <v>0</v>
      </c>
      <c r="AR32" s="87">
        <f t="shared" si="14"/>
        <v>0</v>
      </c>
      <c r="AS32" s="87">
        <f t="shared" si="14"/>
      </c>
      <c r="AT32" s="87">
        <f t="shared" si="14"/>
      </c>
      <c r="AU32" s="87">
        <f t="shared" si="11"/>
      </c>
      <c r="AV32" s="87">
        <f t="shared" si="11"/>
      </c>
      <c r="AW32" s="87">
        <f t="shared" si="11"/>
      </c>
      <c r="AX32" s="87">
        <f t="shared" si="11"/>
      </c>
      <c r="AY32" s="87">
        <f t="shared" si="11"/>
      </c>
      <c r="AZ32" s="87">
        <f t="shared" si="11"/>
      </c>
      <c r="BA32" s="5">
        <f t="shared" si="11"/>
      </c>
      <c r="BB32" s="5">
        <f t="shared" si="11"/>
      </c>
      <c r="BC32" s="5">
        <f t="shared" si="11"/>
      </c>
      <c r="BD32" s="5">
        <f t="shared" si="11"/>
      </c>
      <c r="BE32" s="5">
        <f t="shared" si="11"/>
      </c>
      <c r="BF32" s="5">
        <f t="shared" si="11"/>
      </c>
      <c r="BG32" s="5">
        <f t="shared" si="11"/>
      </c>
    </row>
    <row r="33" spans="1:59" ht="16.5" hidden="1">
      <c r="A33" s="99"/>
      <c r="B33" s="67"/>
      <c r="C33" s="88">
        <f>IF(A33="","",(INDEX(Kontonummer!$B$4:$C$56,MATCH(Utlegg!A33,Kontonummer!$B$4:$B$56,0),2)))</f>
      </c>
      <c r="D33" s="67"/>
      <c r="E33" s="68"/>
      <c r="F33" s="67"/>
      <c r="G33" s="68"/>
      <c r="H33" s="68">
        <f t="shared" si="12"/>
      </c>
      <c r="I33" s="68"/>
      <c r="J33" s="81"/>
      <c r="K33" s="79"/>
      <c r="L33" s="83"/>
      <c r="M33" s="79"/>
      <c r="N33" s="102"/>
      <c r="O33" s="102"/>
      <c r="P33" s="102"/>
      <c r="Q33" s="102"/>
      <c r="R33" s="102"/>
      <c r="S33" s="102"/>
      <c r="T33" s="102"/>
      <c r="U33" s="102"/>
      <c r="V33" s="102"/>
      <c r="W33" s="102"/>
      <c r="X33" s="102"/>
      <c r="Y33" s="102"/>
      <c r="AA33" s="100"/>
      <c r="AB33" s="101"/>
      <c r="AC33" s="87">
        <f t="shared" si="10"/>
        <v>0</v>
      </c>
      <c r="AD33" s="87">
        <f t="shared" si="13"/>
        <v>0</v>
      </c>
      <c r="AE33" s="87">
        <f t="shared" si="13"/>
        <v>0</v>
      </c>
      <c r="AF33" s="87">
        <f t="shared" si="13"/>
        <v>0</v>
      </c>
      <c r="AG33" s="87">
        <f t="shared" si="13"/>
        <v>0</v>
      </c>
      <c r="AH33" s="87">
        <f t="shared" si="13"/>
        <v>0</v>
      </c>
      <c r="AI33" s="87">
        <f t="shared" si="13"/>
        <v>0</v>
      </c>
      <c r="AJ33" s="87">
        <f t="shared" si="13"/>
        <v>0</v>
      </c>
      <c r="AK33" s="87">
        <f t="shared" si="13"/>
        <v>0</v>
      </c>
      <c r="AL33" s="87">
        <f t="shared" si="13"/>
        <v>0</v>
      </c>
      <c r="AM33" s="87">
        <f t="shared" si="13"/>
        <v>0</v>
      </c>
      <c r="AN33" s="87">
        <f t="shared" si="14"/>
        <v>0</v>
      </c>
      <c r="AO33" s="87">
        <f t="shared" si="14"/>
        <v>0</v>
      </c>
      <c r="AP33" s="87">
        <f t="shared" si="14"/>
        <v>0</v>
      </c>
      <c r="AQ33" s="87">
        <f t="shared" si="14"/>
        <v>0</v>
      </c>
      <c r="AR33" s="87">
        <f t="shared" si="14"/>
        <v>0</v>
      </c>
      <c r="AS33" s="87">
        <f t="shared" si="14"/>
      </c>
      <c r="AT33" s="87">
        <f t="shared" si="14"/>
      </c>
      <c r="AU33" s="87">
        <f t="shared" si="11"/>
      </c>
      <c r="AV33" s="87">
        <f t="shared" si="11"/>
      </c>
      <c r="AW33" s="87">
        <f t="shared" si="11"/>
      </c>
      <c r="AX33" s="87">
        <f t="shared" si="11"/>
      </c>
      <c r="AY33" s="87">
        <f t="shared" si="11"/>
      </c>
      <c r="AZ33" s="87">
        <f t="shared" si="11"/>
      </c>
      <c r="BA33" s="5">
        <f t="shared" si="11"/>
      </c>
      <c r="BB33" s="5">
        <f t="shared" si="11"/>
      </c>
      <c r="BC33" s="5">
        <f t="shared" si="11"/>
      </c>
      <c r="BD33" s="5">
        <f t="shared" si="11"/>
      </c>
      <c r="BE33" s="5">
        <f t="shared" si="11"/>
      </c>
      <c r="BF33" s="5">
        <f t="shared" si="11"/>
      </c>
      <c r="BG33" s="5">
        <f t="shared" si="11"/>
      </c>
    </row>
    <row r="34" spans="1:59" ht="16.5" hidden="1">
      <c r="A34" s="99"/>
      <c r="B34" s="67"/>
      <c r="C34" s="88">
        <f>IF(A34="","",(INDEX(Kontonummer!$B$4:$C$56,MATCH(Utlegg!A34,Kontonummer!$B$4:$B$56,0),2)))</f>
      </c>
      <c r="D34" s="67"/>
      <c r="E34" s="68"/>
      <c r="F34" s="67"/>
      <c r="G34" s="68"/>
      <c r="H34" s="68">
        <f t="shared" si="12"/>
      </c>
      <c r="I34" s="68"/>
      <c r="J34" s="81"/>
      <c r="K34" s="79"/>
      <c r="L34" s="83"/>
      <c r="M34" s="79"/>
      <c r="N34" s="102"/>
      <c r="O34" s="102"/>
      <c r="P34" s="102"/>
      <c r="Q34" s="102"/>
      <c r="R34" s="102"/>
      <c r="S34" s="102"/>
      <c r="T34" s="102"/>
      <c r="U34" s="102"/>
      <c r="V34" s="102"/>
      <c r="W34" s="102"/>
      <c r="X34" s="102"/>
      <c r="Y34" s="102"/>
      <c r="AA34" s="100"/>
      <c r="AB34" s="101"/>
      <c r="AC34" s="87">
        <f t="shared" si="10"/>
        <v>0</v>
      </c>
      <c r="AD34" s="87">
        <f t="shared" si="13"/>
        <v>0</v>
      </c>
      <c r="AE34" s="87">
        <f t="shared" si="13"/>
        <v>0</v>
      </c>
      <c r="AF34" s="87">
        <f t="shared" si="13"/>
        <v>0</v>
      </c>
      <c r="AG34" s="87">
        <f t="shared" si="13"/>
        <v>0</v>
      </c>
      <c r="AH34" s="87">
        <f t="shared" si="13"/>
        <v>0</v>
      </c>
      <c r="AI34" s="87">
        <f t="shared" si="13"/>
        <v>0</v>
      </c>
      <c r="AJ34" s="87">
        <f t="shared" si="13"/>
        <v>0</v>
      </c>
      <c r="AK34" s="87">
        <f t="shared" si="13"/>
        <v>0</v>
      </c>
      <c r="AL34" s="87">
        <f t="shared" si="13"/>
        <v>0</v>
      </c>
      <c r="AM34" s="87">
        <f t="shared" si="13"/>
        <v>0</v>
      </c>
      <c r="AN34" s="87">
        <f t="shared" si="14"/>
        <v>0</v>
      </c>
      <c r="AO34" s="87">
        <f t="shared" si="14"/>
        <v>0</v>
      </c>
      <c r="AP34" s="87">
        <f t="shared" si="14"/>
        <v>0</v>
      </c>
      <c r="AQ34" s="87">
        <f t="shared" si="14"/>
        <v>0</v>
      </c>
      <c r="AR34" s="87">
        <f t="shared" si="14"/>
        <v>0</v>
      </c>
      <c r="AS34" s="87">
        <f t="shared" si="14"/>
      </c>
      <c r="AT34" s="87">
        <f t="shared" si="14"/>
      </c>
      <c r="AU34" s="87">
        <f t="shared" si="11"/>
      </c>
      <c r="AV34" s="87">
        <f t="shared" si="11"/>
      </c>
      <c r="AW34" s="87">
        <f t="shared" si="11"/>
      </c>
      <c r="AX34" s="87">
        <f t="shared" si="11"/>
      </c>
      <c r="AY34" s="87">
        <f t="shared" si="11"/>
      </c>
      <c r="AZ34" s="87">
        <f t="shared" si="11"/>
      </c>
      <c r="BA34" s="5">
        <f t="shared" si="11"/>
      </c>
      <c r="BB34" s="5">
        <f t="shared" si="11"/>
      </c>
      <c r="BC34" s="5">
        <f t="shared" si="11"/>
      </c>
      <c r="BD34" s="5">
        <f t="shared" si="11"/>
      </c>
      <c r="BE34" s="5">
        <f t="shared" si="11"/>
      </c>
      <c r="BF34" s="5">
        <f t="shared" si="11"/>
      </c>
      <c r="BG34" s="5">
        <f t="shared" si="11"/>
      </c>
    </row>
    <row r="35" spans="1:59" ht="16.5" hidden="1">
      <c r="A35" s="99"/>
      <c r="B35" s="67"/>
      <c r="C35" s="88">
        <f>IF(A35="","",(INDEX(Kontonummer!$B$4:$C$56,MATCH(Utlegg!A35,Kontonummer!$B$4:$B$56,0),2)))</f>
      </c>
      <c r="D35" s="67"/>
      <c r="E35" s="68"/>
      <c r="F35" s="67"/>
      <c r="G35" s="68"/>
      <c r="H35" s="68">
        <f t="shared" si="12"/>
      </c>
      <c r="I35" s="68"/>
      <c r="J35" s="81"/>
      <c r="K35" s="79"/>
      <c r="L35" s="83"/>
      <c r="M35" s="79"/>
      <c r="N35" s="102"/>
      <c r="O35" s="102"/>
      <c r="P35" s="102"/>
      <c r="Q35" s="102"/>
      <c r="R35" s="102"/>
      <c r="S35" s="102"/>
      <c r="T35" s="102"/>
      <c r="U35" s="102"/>
      <c r="V35" s="102"/>
      <c r="W35" s="102"/>
      <c r="X35" s="102"/>
      <c r="Y35" s="102"/>
      <c r="AA35" s="100"/>
      <c r="AB35" s="101"/>
      <c r="AC35" s="87">
        <f t="shared" si="10"/>
        <v>0</v>
      </c>
      <c r="AD35" s="87">
        <f t="shared" si="13"/>
        <v>0</v>
      </c>
      <c r="AE35" s="87">
        <f t="shared" si="13"/>
        <v>0</v>
      </c>
      <c r="AF35" s="87">
        <f t="shared" si="13"/>
        <v>0</v>
      </c>
      <c r="AG35" s="87">
        <f t="shared" si="13"/>
        <v>0</v>
      </c>
      <c r="AH35" s="87">
        <f t="shared" si="13"/>
        <v>0</v>
      </c>
      <c r="AI35" s="87">
        <f t="shared" si="13"/>
        <v>0</v>
      </c>
      <c r="AJ35" s="87">
        <f t="shared" si="13"/>
        <v>0</v>
      </c>
      <c r="AK35" s="87">
        <f t="shared" si="13"/>
        <v>0</v>
      </c>
      <c r="AL35" s="87">
        <f t="shared" si="13"/>
        <v>0</v>
      </c>
      <c r="AM35" s="87">
        <f t="shared" si="13"/>
        <v>0</v>
      </c>
      <c r="AN35" s="87">
        <f t="shared" si="14"/>
        <v>0</v>
      </c>
      <c r="AO35" s="87">
        <f t="shared" si="14"/>
        <v>0</v>
      </c>
      <c r="AP35" s="87">
        <f t="shared" si="14"/>
        <v>0</v>
      </c>
      <c r="AQ35" s="87">
        <f t="shared" si="14"/>
        <v>0</v>
      </c>
      <c r="AR35" s="87">
        <f t="shared" si="14"/>
        <v>0</v>
      </c>
      <c r="AS35" s="87">
        <f t="shared" si="14"/>
      </c>
      <c r="AT35" s="87">
        <f t="shared" si="14"/>
      </c>
      <c r="AU35" s="87">
        <f t="shared" si="11"/>
      </c>
      <c r="AV35" s="87">
        <f t="shared" si="11"/>
      </c>
      <c r="AW35" s="87">
        <f t="shared" si="11"/>
      </c>
      <c r="AX35" s="87">
        <f t="shared" si="11"/>
      </c>
      <c r="AY35" s="87">
        <f t="shared" si="11"/>
      </c>
      <c r="AZ35" s="87">
        <f t="shared" si="11"/>
      </c>
      <c r="BA35" s="5">
        <f t="shared" si="11"/>
      </c>
      <c r="BB35" s="5">
        <f t="shared" si="11"/>
      </c>
      <c r="BC35" s="5">
        <f t="shared" si="11"/>
      </c>
      <c r="BD35" s="5">
        <f t="shared" si="11"/>
      </c>
      <c r="BE35" s="5">
        <f t="shared" si="11"/>
      </c>
      <c r="BF35" s="5">
        <f t="shared" si="11"/>
      </c>
      <c r="BG35" s="5">
        <f t="shared" si="11"/>
      </c>
    </row>
    <row r="36" spans="1:59" ht="16.5" hidden="1">
      <c r="A36" s="99"/>
      <c r="B36" s="67"/>
      <c r="C36" s="88">
        <f>IF(A36="","",(INDEX(Kontonummer!$B$4:$C$56,MATCH(Utlegg!A36,Kontonummer!$B$4:$B$56,0),2)))</f>
      </c>
      <c r="D36" s="67"/>
      <c r="E36" s="68"/>
      <c r="F36" s="67"/>
      <c r="G36" s="68"/>
      <c r="H36" s="68">
        <f t="shared" si="12"/>
      </c>
      <c r="I36" s="68"/>
      <c r="J36" s="81"/>
      <c r="K36" s="79"/>
      <c r="L36" s="83"/>
      <c r="M36" s="79"/>
      <c r="N36" s="102"/>
      <c r="O36" s="102"/>
      <c r="P36" s="102"/>
      <c r="Q36" s="102"/>
      <c r="R36" s="102"/>
      <c r="S36" s="102"/>
      <c r="T36" s="102"/>
      <c r="U36" s="102"/>
      <c r="V36" s="102"/>
      <c r="W36" s="102"/>
      <c r="X36" s="102"/>
      <c r="Y36" s="102"/>
      <c r="AC36" s="87">
        <f t="shared" si="10"/>
        <v>0</v>
      </c>
      <c r="AD36" s="87">
        <f t="shared" si="13"/>
        <v>0</v>
      </c>
      <c r="AE36" s="87">
        <f t="shared" si="13"/>
        <v>0</v>
      </c>
      <c r="AF36" s="87">
        <f t="shared" si="13"/>
        <v>0</v>
      </c>
      <c r="AG36" s="87">
        <f t="shared" si="13"/>
        <v>0</v>
      </c>
      <c r="AH36" s="87">
        <f t="shared" si="13"/>
        <v>0</v>
      </c>
      <c r="AI36" s="87">
        <f t="shared" si="13"/>
        <v>0</v>
      </c>
      <c r="AJ36" s="87">
        <f t="shared" si="13"/>
        <v>0</v>
      </c>
      <c r="AK36" s="87">
        <f t="shared" si="13"/>
        <v>0</v>
      </c>
      <c r="AL36" s="87">
        <f t="shared" si="13"/>
        <v>0</v>
      </c>
      <c r="AM36" s="87">
        <f t="shared" si="13"/>
        <v>0</v>
      </c>
      <c r="AN36" s="87">
        <f t="shared" si="14"/>
        <v>0</v>
      </c>
      <c r="AO36" s="87">
        <f t="shared" si="14"/>
        <v>0</v>
      </c>
      <c r="AP36" s="87">
        <f t="shared" si="14"/>
        <v>0</v>
      </c>
      <c r="AQ36" s="87">
        <f t="shared" si="14"/>
        <v>0</v>
      </c>
      <c r="AR36" s="87">
        <f t="shared" si="14"/>
        <v>0</v>
      </c>
      <c r="AS36" s="87">
        <f t="shared" si="14"/>
      </c>
      <c r="AT36" s="87">
        <f t="shared" si="14"/>
      </c>
      <c r="AU36" s="87">
        <f t="shared" si="11"/>
      </c>
      <c r="AV36" s="87">
        <f t="shared" si="11"/>
      </c>
      <c r="AW36" s="87">
        <f t="shared" si="11"/>
      </c>
      <c r="AX36" s="87">
        <f t="shared" si="11"/>
      </c>
      <c r="AY36" s="87">
        <f t="shared" si="11"/>
      </c>
      <c r="AZ36" s="87">
        <f t="shared" si="11"/>
      </c>
      <c r="BA36" s="5">
        <f t="shared" si="11"/>
      </c>
      <c r="BB36" s="5">
        <f t="shared" si="11"/>
      </c>
      <c r="BC36" s="5">
        <f t="shared" si="11"/>
      </c>
      <c r="BD36" s="5">
        <f t="shared" si="11"/>
      </c>
      <c r="BE36" s="5">
        <f t="shared" si="11"/>
      </c>
      <c r="BF36" s="5">
        <f t="shared" si="11"/>
      </c>
      <c r="BG36" s="5">
        <f t="shared" si="11"/>
      </c>
    </row>
    <row r="37" spans="1:59" ht="16.5">
      <c r="A37" s="99"/>
      <c r="B37" s="67"/>
      <c r="C37" s="88">
        <f>IF(A37="","",(INDEX(Kontonummer!$B$4:$C$56,MATCH(Utlegg!A37,Kontonummer!$B$4:$B$56,0),2)))</f>
      </c>
      <c r="D37" s="67"/>
      <c r="E37" s="68"/>
      <c r="F37" s="68"/>
      <c r="G37" s="68"/>
      <c r="H37" s="68">
        <f t="shared" si="12"/>
      </c>
      <c r="I37" s="68"/>
      <c r="J37" s="81"/>
      <c r="K37" s="79"/>
      <c r="L37" s="83"/>
      <c r="M37" s="79"/>
      <c r="N37" s="102"/>
      <c r="O37" s="102"/>
      <c r="P37" s="102"/>
      <c r="Q37" s="102"/>
      <c r="R37" s="102"/>
      <c r="S37" s="102"/>
      <c r="T37" s="102"/>
      <c r="U37" s="102"/>
      <c r="V37" s="102"/>
      <c r="W37" s="102"/>
      <c r="X37" s="102"/>
      <c r="Y37" s="102"/>
      <c r="AC37" s="87">
        <f t="shared" si="10"/>
        <v>0</v>
      </c>
      <c r="AD37" s="87">
        <f t="shared" si="13"/>
        <v>0</v>
      </c>
      <c r="AE37" s="87">
        <f t="shared" si="13"/>
        <v>0</v>
      </c>
      <c r="AF37" s="87">
        <f t="shared" si="13"/>
        <v>0</v>
      </c>
      <c r="AG37" s="87">
        <f t="shared" si="13"/>
        <v>0</v>
      </c>
      <c r="AH37" s="87">
        <f t="shared" si="13"/>
        <v>0</v>
      </c>
      <c r="AI37" s="87">
        <f t="shared" si="13"/>
        <v>0</v>
      </c>
      <c r="AJ37" s="87">
        <f t="shared" si="13"/>
        <v>0</v>
      </c>
      <c r="AK37" s="87">
        <f t="shared" si="13"/>
        <v>0</v>
      </c>
      <c r="AL37" s="87">
        <f t="shared" si="13"/>
        <v>0</v>
      </c>
      <c r="AM37" s="87">
        <f t="shared" si="13"/>
        <v>0</v>
      </c>
      <c r="AN37" s="87">
        <f t="shared" si="14"/>
        <v>0</v>
      </c>
      <c r="AO37" s="87">
        <f t="shared" si="14"/>
        <v>0</v>
      </c>
      <c r="AP37" s="87">
        <f t="shared" si="14"/>
        <v>0</v>
      </c>
      <c r="AQ37" s="87">
        <f t="shared" si="14"/>
        <v>0</v>
      </c>
      <c r="AR37" s="87">
        <f t="shared" si="14"/>
        <v>0</v>
      </c>
      <c r="AS37" s="87">
        <f t="shared" si="14"/>
      </c>
      <c r="AT37" s="87">
        <f t="shared" si="14"/>
      </c>
      <c r="AU37" s="87">
        <f t="shared" si="11"/>
      </c>
      <c r="AV37" s="87">
        <f t="shared" si="11"/>
      </c>
      <c r="AW37" s="87">
        <f t="shared" si="11"/>
      </c>
      <c r="AX37" s="87">
        <f t="shared" si="11"/>
      </c>
      <c r="AY37" s="87">
        <f t="shared" si="11"/>
      </c>
      <c r="AZ37" s="87">
        <f t="shared" si="11"/>
      </c>
      <c r="BA37" s="5">
        <f t="shared" si="11"/>
      </c>
      <c r="BB37" s="5">
        <f t="shared" si="11"/>
      </c>
      <c r="BC37" s="5">
        <f t="shared" si="11"/>
      </c>
      <c r="BD37" s="5">
        <f t="shared" si="11"/>
      </c>
      <c r="BE37" s="5">
        <f t="shared" si="11"/>
      </c>
      <c r="BF37" s="5">
        <f t="shared" si="11"/>
      </c>
      <c r="BG37" s="5">
        <f t="shared" si="11"/>
      </c>
    </row>
    <row r="38" spans="1:61" ht="16.5">
      <c r="A38" s="99"/>
      <c r="B38" s="67"/>
      <c r="C38" s="88"/>
      <c r="D38" s="67"/>
      <c r="E38" s="68"/>
      <c r="F38" s="69" t="s">
        <v>24</v>
      </c>
      <c r="G38" s="68"/>
      <c r="H38" s="68">
        <f>SUM(H11:H37)</f>
        <v>10502.429999999998</v>
      </c>
      <c r="I38" s="68"/>
      <c r="J38" s="81"/>
      <c r="K38" s="79"/>
      <c r="L38" s="83"/>
      <c r="M38" s="79"/>
      <c r="N38" s="102"/>
      <c r="O38" s="102"/>
      <c r="P38" s="102"/>
      <c r="Q38" s="102"/>
      <c r="R38" s="102"/>
      <c r="S38" s="102"/>
      <c r="T38" s="102"/>
      <c r="U38" s="102"/>
      <c r="V38" s="102"/>
      <c r="W38" s="102"/>
      <c r="X38" s="102"/>
      <c r="Y38" s="102"/>
      <c r="AB38" s="101" t="s">
        <v>24</v>
      </c>
      <c r="AC38" s="87">
        <f aca="true" t="shared" si="15" ref="AC38:AL38">SUM(AC11:AC37)</f>
        <v>0</v>
      </c>
      <c r="AD38" s="87">
        <f t="shared" si="15"/>
        <v>7593.63</v>
      </c>
      <c r="AE38" s="87">
        <f t="shared" si="15"/>
        <v>0</v>
      </c>
      <c r="AF38" s="87">
        <f t="shared" si="15"/>
        <v>350.54999999999995</v>
      </c>
      <c r="AG38" s="87">
        <f t="shared" si="15"/>
        <v>0</v>
      </c>
      <c r="AH38" s="87">
        <f t="shared" si="15"/>
        <v>0</v>
      </c>
      <c r="AI38" s="87">
        <f t="shared" si="15"/>
        <v>0</v>
      </c>
      <c r="AJ38" s="87">
        <f t="shared" si="15"/>
        <v>0</v>
      </c>
      <c r="AK38" s="87">
        <f t="shared" si="15"/>
        <v>624.75</v>
      </c>
      <c r="AL38" s="87">
        <f t="shared" si="15"/>
        <v>0</v>
      </c>
      <c r="AM38" s="87">
        <f aca="true" t="shared" si="16" ref="AM38:AT38">SUM(AM11:AM37)</f>
        <v>1148</v>
      </c>
      <c r="AN38" s="87">
        <f t="shared" si="16"/>
        <v>0</v>
      </c>
      <c r="AO38" s="87">
        <f t="shared" si="16"/>
        <v>0</v>
      </c>
      <c r="AP38" s="87">
        <f t="shared" si="16"/>
        <v>0</v>
      </c>
      <c r="AQ38" s="87">
        <f t="shared" si="16"/>
        <v>98</v>
      </c>
      <c r="AR38" s="87">
        <f t="shared" si="16"/>
        <v>687.5</v>
      </c>
      <c r="AS38" s="87">
        <f t="shared" si="16"/>
        <v>0</v>
      </c>
      <c r="AT38" s="87">
        <f t="shared" si="16"/>
        <v>0</v>
      </c>
      <c r="AU38" s="87">
        <f aca="true" t="shared" si="17" ref="AU38:BG38">SUM(AU11:AU37)</f>
        <v>0</v>
      </c>
      <c r="AV38" s="87">
        <f t="shared" si="17"/>
        <v>0</v>
      </c>
      <c r="AW38" s="87">
        <f t="shared" si="17"/>
        <v>0</v>
      </c>
      <c r="AX38" s="87">
        <f t="shared" si="17"/>
        <v>0</v>
      </c>
      <c r="AY38" s="87">
        <f t="shared" si="17"/>
        <v>0</v>
      </c>
      <c r="AZ38" s="87">
        <f t="shared" si="17"/>
        <v>0</v>
      </c>
      <c r="BA38" s="5">
        <f t="shared" si="17"/>
        <v>0</v>
      </c>
      <c r="BB38" s="5">
        <f t="shared" si="17"/>
        <v>0</v>
      </c>
      <c r="BC38" s="5">
        <f t="shared" si="17"/>
        <v>0</v>
      </c>
      <c r="BD38" s="5">
        <f t="shared" si="17"/>
        <v>0</v>
      </c>
      <c r="BE38" s="5">
        <f t="shared" si="17"/>
        <v>0</v>
      </c>
      <c r="BF38" s="5">
        <f t="shared" si="17"/>
        <v>0</v>
      </c>
      <c r="BG38" s="5">
        <f t="shared" si="17"/>
        <v>0</v>
      </c>
      <c r="BI38" s="5">
        <f>SUM(AC38:BH38)</f>
        <v>10502.43</v>
      </c>
    </row>
    <row r="39" spans="1:25" ht="16.5">
      <c r="A39" s="99"/>
      <c r="B39" s="67"/>
      <c r="C39" s="88"/>
      <c r="D39" s="67"/>
      <c r="E39" s="68"/>
      <c r="F39" s="67"/>
      <c r="G39" s="68"/>
      <c r="H39" s="68"/>
      <c r="I39" s="68"/>
      <c r="J39" s="81"/>
      <c r="K39" s="79"/>
      <c r="L39" s="83"/>
      <c r="M39" s="79"/>
      <c r="N39" s="102"/>
      <c r="O39" s="102"/>
      <c r="P39" s="102"/>
      <c r="Q39" s="102"/>
      <c r="R39" s="102"/>
      <c r="S39" s="102"/>
      <c r="T39" s="102"/>
      <c r="U39" s="102"/>
      <c r="V39" s="102"/>
      <c r="W39" s="102"/>
      <c r="X39" s="102"/>
      <c r="Y39" s="102"/>
    </row>
    <row r="40" spans="1:25" ht="16.5">
      <c r="A40" s="99"/>
      <c r="B40" s="67"/>
      <c r="C40" s="88"/>
      <c r="D40" s="67"/>
      <c r="E40" s="68"/>
      <c r="F40" s="67"/>
      <c r="G40" s="68"/>
      <c r="H40" s="68"/>
      <c r="I40" s="68"/>
      <c r="J40" s="81"/>
      <c r="K40" s="79"/>
      <c r="L40" s="83"/>
      <c r="M40" s="79"/>
      <c r="N40" s="102"/>
      <c r="O40" s="102"/>
      <c r="P40" s="102"/>
      <c r="Q40" s="102"/>
      <c r="R40" s="102"/>
      <c r="S40" s="102"/>
      <c r="T40" s="102"/>
      <c r="U40" s="102"/>
      <c r="V40" s="102"/>
      <c r="W40" s="102"/>
      <c r="X40" s="102"/>
      <c r="Y40" s="102"/>
    </row>
    <row r="41" spans="1:25" ht="16.5">
      <c r="A41" s="99"/>
      <c r="B41" s="67"/>
      <c r="C41" s="88"/>
      <c r="D41" s="67"/>
      <c r="E41" s="68"/>
      <c r="F41" s="67"/>
      <c r="G41" s="68"/>
      <c r="H41" s="68"/>
      <c r="I41" s="68"/>
      <c r="J41" s="81"/>
      <c r="K41" s="79"/>
      <c r="L41" s="83"/>
      <c r="M41" s="79"/>
      <c r="N41" s="102"/>
      <c r="O41" s="102"/>
      <c r="P41" s="102"/>
      <c r="Q41" s="102"/>
      <c r="R41" s="102"/>
      <c r="S41" s="102"/>
      <c r="T41" s="102"/>
      <c r="U41" s="102"/>
      <c r="V41" s="102"/>
      <c r="W41" s="102"/>
      <c r="X41" s="102"/>
      <c r="Y41" s="102"/>
    </row>
    <row r="42" spans="1:25" ht="16.5">
      <c r="A42" s="99"/>
      <c r="B42" s="67"/>
      <c r="C42" s="88"/>
      <c r="D42" s="67"/>
      <c r="E42" s="68"/>
      <c r="F42" s="67"/>
      <c r="G42" s="68"/>
      <c r="H42" s="68"/>
      <c r="I42" s="68"/>
      <c r="J42" s="81"/>
      <c r="K42" s="79"/>
      <c r="L42" s="83"/>
      <c r="M42" s="79"/>
      <c r="N42" s="102"/>
      <c r="O42" s="102"/>
      <c r="P42" s="102"/>
      <c r="Q42" s="102"/>
      <c r="R42" s="102"/>
      <c r="S42" s="102"/>
      <c r="T42" s="102"/>
      <c r="U42" s="102"/>
      <c r="V42" s="102"/>
      <c r="W42" s="102"/>
      <c r="X42" s="102"/>
      <c r="Y42" s="102"/>
    </row>
    <row r="43" spans="1:25" ht="16.5">
      <c r="A43" s="99"/>
      <c r="B43" s="67"/>
      <c r="C43" s="88"/>
      <c r="D43" s="67"/>
      <c r="E43" s="68"/>
      <c r="F43" s="67"/>
      <c r="G43" s="68"/>
      <c r="H43" s="68"/>
      <c r="I43" s="68"/>
      <c r="J43" s="81"/>
      <c r="K43" s="79"/>
      <c r="L43" s="83"/>
      <c r="M43" s="79"/>
      <c r="N43" s="102"/>
      <c r="O43" s="102"/>
      <c r="P43" s="102"/>
      <c r="Q43" s="102"/>
      <c r="R43" s="102"/>
      <c r="S43" s="102"/>
      <c r="T43" s="102"/>
      <c r="U43" s="102"/>
      <c r="V43" s="102"/>
      <c r="W43" s="102"/>
      <c r="X43" s="102"/>
      <c r="Y43" s="102"/>
    </row>
    <row r="44" spans="1:25" ht="16.5">
      <c r="A44" s="99"/>
      <c r="B44" s="67"/>
      <c r="C44" s="88"/>
      <c r="D44" s="67"/>
      <c r="E44" s="68"/>
      <c r="F44" s="67"/>
      <c r="G44" s="68"/>
      <c r="H44" s="68"/>
      <c r="I44" s="68"/>
      <c r="J44" s="81"/>
      <c r="K44" s="79"/>
      <c r="L44" s="83"/>
      <c r="M44" s="79"/>
      <c r="N44" s="102"/>
      <c r="O44" s="102"/>
      <c r="P44" s="102"/>
      <c r="Q44" s="102"/>
      <c r="R44" s="102"/>
      <c r="S44" s="102"/>
      <c r="T44" s="102"/>
      <c r="U44" s="102"/>
      <c r="V44" s="102"/>
      <c r="W44" s="102"/>
      <c r="X44" s="102"/>
      <c r="Y44" s="102"/>
    </row>
    <row r="45" spans="1:25" ht="16.5">
      <c r="A45" s="99"/>
      <c r="B45" s="67"/>
      <c r="C45" s="88"/>
      <c r="D45" s="67"/>
      <c r="E45" s="68"/>
      <c r="F45" s="67"/>
      <c r="G45" s="68"/>
      <c r="H45" s="68"/>
      <c r="I45" s="68"/>
      <c r="J45" s="104" t="s">
        <v>25</v>
      </c>
      <c r="K45" s="104" t="s">
        <v>26</v>
      </c>
      <c r="L45" s="105" t="s">
        <v>27</v>
      </c>
      <c r="M45" s="79"/>
      <c r="N45" s="102"/>
      <c r="O45" s="102"/>
      <c r="P45" s="102"/>
      <c r="Q45" s="102"/>
      <c r="R45" s="102"/>
      <c r="S45" s="102"/>
      <c r="T45" s="102"/>
      <c r="U45" s="102"/>
      <c r="V45" s="102"/>
      <c r="W45" s="102"/>
      <c r="X45" s="102"/>
      <c r="Y45" s="102"/>
    </row>
    <row r="46" spans="1:25" ht="16.5">
      <c r="A46" s="99"/>
      <c r="B46" s="67"/>
      <c r="C46" s="88"/>
      <c r="D46" s="67"/>
      <c r="E46" s="68"/>
      <c r="F46" s="67"/>
      <c r="G46" s="68"/>
      <c r="H46" s="68"/>
      <c r="I46" s="68"/>
      <c r="J46" s="106"/>
      <c r="K46" s="106">
        <f>(INDEX(Faste_data!$H$3:$I$50,MATCH(Utlegg!L1,Faste_data!$H$3:$H$50,0),2))</f>
        <v>20017</v>
      </c>
      <c r="L46" s="83">
        <f>SUM(L47:L64)</f>
        <v>10502.43</v>
      </c>
      <c r="M46" s="107"/>
      <c r="N46" s="87"/>
      <c r="O46" s="87"/>
      <c r="P46" s="87"/>
      <c r="Q46" s="87"/>
      <c r="R46" s="87"/>
      <c r="S46" s="87"/>
      <c r="T46" s="87"/>
      <c r="U46" s="87"/>
      <c r="V46" s="87"/>
      <c r="W46" s="87"/>
      <c r="X46" s="87"/>
      <c r="Y46" s="87"/>
    </row>
    <row r="47" spans="1:25" ht="16.5">
      <c r="A47" s="99"/>
      <c r="B47" s="67"/>
      <c r="C47" s="88"/>
      <c r="D47" s="67"/>
      <c r="E47" s="68"/>
      <c r="F47" s="67"/>
      <c r="G47" s="68"/>
      <c r="H47" s="68"/>
      <c r="I47" s="68"/>
      <c r="J47" s="108">
        <f>Kontonummer!B4</f>
        <v>6850</v>
      </c>
      <c r="K47" s="106"/>
      <c r="L47" s="83">
        <f>AC$38</f>
        <v>0</v>
      </c>
      <c r="M47" s="107"/>
      <c r="N47" s="87"/>
      <c r="O47" s="87"/>
      <c r="P47" s="87"/>
      <c r="Q47" s="87"/>
      <c r="R47" s="87"/>
      <c r="S47" s="87"/>
      <c r="T47" s="87"/>
      <c r="U47" s="87"/>
      <c r="V47" s="87"/>
      <c r="W47" s="87"/>
      <c r="X47" s="87"/>
      <c r="Y47" s="87"/>
    </row>
    <row r="48" spans="1:25" ht="16.5">
      <c r="A48" s="99"/>
      <c r="B48" s="67"/>
      <c r="C48" s="88"/>
      <c r="D48" s="67"/>
      <c r="E48" s="68"/>
      <c r="F48" s="67"/>
      <c r="G48" s="68"/>
      <c r="H48" s="68"/>
      <c r="I48" s="68"/>
      <c r="J48" s="108">
        <f>Kontonummer!B5</f>
        <v>6719</v>
      </c>
      <c r="K48" s="106"/>
      <c r="L48" s="83">
        <f>AD$38</f>
        <v>7593.63</v>
      </c>
      <c r="M48" s="107"/>
      <c r="N48" s="87"/>
      <c r="O48" s="87"/>
      <c r="P48" s="87"/>
      <c r="Q48" s="87"/>
      <c r="R48" s="87"/>
      <c r="S48" s="87"/>
      <c r="T48" s="87"/>
      <c r="U48" s="87"/>
      <c r="V48" s="87"/>
      <c r="W48" s="87"/>
      <c r="X48" s="87"/>
      <c r="Y48" s="87"/>
    </row>
    <row r="49" spans="1:25" ht="16.5">
      <c r="A49" s="99"/>
      <c r="B49" s="67"/>
      <c r="C49" s="88"/>
      <c r="D49" s="67"/>
      <c r="E49" s="68"/>
      <c r="F49" s="67"/>
      <c r="G49" s="68"/>
      <c r="H49" s="68"/>
      <c r="I49" s="68"/>
      <c r="J49" s="108">
        <f>Kontonummer!B6</f>
        <v>6720</v>
      </c>
      <c r="K49" s="106"/>
      <c r="L49" s="83">
        <f>AE$38</f>
        <v>0</v>
      </c>
      <c r="M49" s="107"/>
      <c r="N49" s="87">
        <f>SUM(L47:L63)</f>
        <v>10502.43</v>
      </c>
      <c r="O49" s="87"/>
      <c r="P49" s="87"/>
      <c r="Q49" s="87"/>
      <c r="R49" s="87"/>
      <c r="S49" s="87"/>
      <c r="T49" s="87"/>
      <c r="U49" s="87"/>
      <c r="V49" s="87"/>
      <c r="W49" s="87"/>
      <c r="X49" s="87"/>
      <c r="Y49" s="87"/>
    </row>
    <row r="50" spans="1:25" ht="16.5">
      <c r="A50" s="99"/>
      <c r="B50" s="67"/>
      <c r="C50" s="88"/>
      <c r="D50" s="67"/>
      <c r="E50" s="68"/>
      <c r="F50" s="67"/>
      <c r="G50" s="68"/>
      <c r="H50" s="68"/>
      <c r="I50" s="68"/>
      <c r="J50" s="108">
        <f>Kontonummer!B7</f>
        <v>6010</v>
      </c>
      <c r="K50" s="106"/>
      <c r="L50" s="83">
        <f>AF$38</f>
        <v>350.54999999999995</v>
      </c>
      <c r="M50" s="107"/>
      <c r="N50" s="87"/>
      <c r="O50" s="87"/>
      <c r="P50" s="87"/>
      <c r="Q50" s="87"/>
      <c r="R50" s="87"/>
      <c r="S50" s="87"/>
      <c r="T50" s="87"/>
      <c r="U50" s="87"/>
      <c r="V50" s="87"/>
      <c r="W50" s="87"/>
      <c r="X50" s="87"/>
      <c r="Y50" s="87"/>
    </row>
    <row r="51" spans="1:25" ht="16.5">
      <c r="A51" s="99"/>
      <c r="B51" s="67"/>
      <c r="C51" s="88"/>
      <c r="D51" s="67"/>
      <c r="E51" s="68"/>
      <c r="F51" s="67"/>
      <c r="G51" s="68"/>
      <c r="H51" s="68"/>
      <c r="I51" s="68"/>
      <c r="J51" s="108">
        <f>Kontonummer!B8</f>
        <v>6810</v>
      </c>
      <c r="K51" s="106"/>
      <c r="L51" s="83">
        <f>AG$38</f>
        <v>0</v>
      </c>
      <c r="M51" s="107"/>
      <c r="N51" s="87"/>
      <c r="O51" s="87"/>
      <c r="P51" s="87"/>
      <c r="Q51" s="87"/>
      <c r="R51" s="87"/>
      <c r="S51" s="87"/>
      <c r="T51" s="87"/>
      <c r="U51" s="87"/>
      <c r="V51" s="87"/>
      <c r="W51" s="87"/>
      <c r="X51" s="87"/>
      <c r="Y51" s="87"/>
    </row>
    <row r="52" spans="1:25" ht="16.5">
      <c r="A52" s="99"/>
      <c r="B52" s="67"/>
      <c r="C52" s="88"/>
      <c r="D52" s="67"/>
      <c r="E52" s="68"/>
      <c r="F52" s="67"/>
      <c r="G52" s="68"/>
      <c r="H52" s="68"/>
      <c r="I52" s="68"/>
      <c r="J52" s="108">
        <f>Kontonummer!B9</f>
        <v>6210</v>
      </c>
      <c r="K52" s="106"/>
      <c r="L52" s="83">
        <f>AH$38</f>
        <v>0</v>
      </c>
      <c r="M52" s="107"/>
      <c r="N52" s="87"/>
      <c r="O52" s="87"/>
      <c r="P52" s="87"/>
      <c r="Q52" s="87"/>
      <c r="R52" s="87"/>
      <c r="S52" s="87"/>
      <c r="T52" s="87"/>
      <c r="U52" s="87"/>
      <c r="V52" s="87"/>
      <c r="W52" s="87"/>
      <c r="X52" s="87"/>
      <c r="Y52" s="87"/>
    </row>
    <row r="53" spans="1:25" ht="16.5">
      <c r="A53" s="99"/>
      <c r="B53" s="67"/>
      <c r="C53" s="88"/>
      <c r="D53" s="67"/>
      <c r="E53" s="68"/>
      <c r="F53" s="67"/>
      <c r="G53" s="68"/>
      <c r="H53" s="68"/>
      <c r="I53" s="68"/>
      <c r="J53" s="108">
        <f>Kontonummer!B10</f>
        <v>7760</v>
      </c>
      <c r="K53" s="106"/>
      <c r="L53" s="83">
        <f>AI$38</f>
        <v>0</v>
      </c>
      <c r="M53" s="107"/>
      <c r="N53" s="87"/>
      <c r="O53" s="87"/>
      <c r="P53" s="87"/>
      <c r="Q53" s="87"/>
      <c r="R53" s="87"/>
      <c r="S53" s="87"/>
      <c r="T53" s="87"/>
      <c r="U53" s="87"/>
      <c r="V53" s="87"/>
      <c r="W53" s="87"/>
      <c r="X53" s="87"/>
      <c r="Y53" s="87"/>
    </row>
    <row r="54" spans="1:25" ht="16.5">
      <c r="A54" s="99"/>
      <c r="B54" s="67"/>
      <c r="C54" s="88"/>
      <c r="D54" s="67"/>
      <c r="E54" s="68"/>
      <c r="F54" s="67"/>
      <c r="G54" s="68"/>
      <c r="H54" s="68"/>
      <c r="I54" s="68"/>
      <c r="J54" s="108">
        <f>Kontonummer!B11</f>
        <v>6760</v>
      </c>
      <c r="K54" s="106"/>
      <c r="L54" s="83">
        <f>AJ$38</f>
        <v>0</v>
      </c>
      <c r="M54" s="107"/>
      <c r="N54" s="87"/>
      <c r="O54" s="87"/>
      <c r="P54" s="87"/>
      <c r="Q54" s="87"/>
      <c r="R54" s="87"/>
      <c r="S54" s="87"/>
      <c r="T54" s="87"/>
      <c r="U54" s="87"/>
      <c r="V54" s="87"/>
      <c r="W54" s="87"/>
      <c r="X54" s="87"/>
      <c r="Y54" s="87"/>
    </row>
    <row r="55" spans="1:25" ht="16.5">
      <c r="A55" s="99"/>
      <c r="B55" s="67"/>
      <c r="C55" s="88"/>
      <c r="D55" s="67"/>
      <c r="E55" s="68"/>
      <c r="F55" s="67"/>
      <c r="G55" s="68"/>
      <c r="H55" s="68"/>
      <c r="I55" s="68"/>
      <c r="J55" s="108" t="str">
        <f>Kontonummer!B12</f>
        <v>6760-9</v>
      </c>
      <c r="K55" s="106"/>
      <c r="L55" s="83">
        <f>AK$38</f>
        <v>624.75</v>
      </c>
      <c r="M55" s="107"/>
      <c r="N55" s="87"/>
      <c r="O55" s="87"/>
      <c r="P55" s="87"/>
      <c r="Q55" s="87"/>
      <c r="R55" s="87"/>
      <c r="S55" s="87"/>
      <c r="T55" s="87"/>
      <c r="U55" s="87"/>
      <c r="V55" s="87"/>
      <c r="W55" s="87"/>
      <c r="X55" s="87"/>
      <c r="Y55" s="87"/>
    </row>
    <row r="56" spans="1:25" ht="16.5">
      <c r="A56" s="99"/>
      <c r="B56" s="67"/>
      <c r="C56" s="88"/>
      <c r="D56" s="67"/>
      <c r="E56" s="68"/>
      <c r="F56" s="67"/>
      <c r="G56" s="68"/>
      <c r="H56" s="68"/>
      <c r="I56" s="68"/>
      <c r="J56" s="108">
        <f>Kontonummer!B13</f>
        <v>6721</v>
      </c>
      <c r="K56" s="106"/>
      <c r="L56" s="83">
        <f>AL$38</f>
        <v>0</v>
      </c>
      <c r="M56" s="107"/>
      <c r="N56" s="87"/>
      <c r="O56" s="87"/>
      <c r="P56" s="87"/>
      <c r="Q56" s="87"/>
      <c r="R56" s="87"/>
      <c r="S56" s="87"/>
      <c r="T56" s="87"/>
      <c r="U56" s="87"/>
      <c r="V56" s="87"/>
      <c r="W56" s="87"/>
      <c r="X56" s="87"/>
      <c r="Y56" s="87"/>
    </row>
    <row r="57" spans="1:25" ht="16.5">
      <c r="A57" s="99"/>
      <c r="B57" s="67"/>
      <c r="C57" s="88"/>
      <c r="D57" s="67"/>
      <c r="E57" s="68"/>
      <c r="F57" s="67"/>
      <c r="G57" s="68"/>
      <c r="H57" s="68"/>
      <c r="I57" s="68"/>
      <c r="J57" s="108">
        <f>Kontonummer!B14</f>
        <v>6870</v>
      </c>
      <c r="K57" s="106"/>
      <c r="L57" s="83">
        <f>AM$38</f>
        <v>1148</v>
      </c>
      <c r="M57" s="107"/>
      <c r="N57" s="87"/>
      <c r="O57" s="87"/>
      <c r="P57" s="87"/>
      <c r="Q57" s="87"/>
      <c r="R57" s="87"/>
      <c r="S57" s="87"/>
      <c r="T57" s="87"/>
      <c r="U57" s="87"/>
      <c r="V57" s="87"/>
      <c r="W57" s="87"/>
      <c r="X57" s="87"/>
      <c r="Y57" s="87"/>
    </row>
    <row r="58" spans="1:25" ht="16.5">
      <c r="A58" s="99"/>
      <c r="B58" s="67"/>
      <c r="C58" s="88"/>
      <c r="D58" s="67"/>
      <c r="E58" s="68"/>
      <c r="F58" s="67"/>
      <c r="G58" s="68"/>
      <c r="H58" s="68"/>
      <c r="I58" s="68"/>
      <c r="J58" s="108">
        <f>Kontonummer!B15</f>
        <v>6911</v>
      </c>
      <c r="K58" s="106"/>
      <c r="L58" s="83">
        <f>AN$38</f>
        <v>0</v>
      </c>
      <c r="M58" s="107"/>
      <c r="N58" s="87"/>
      <c r="O58" s="87"/>
      <c r="P58" s="87"/>
      <c r="Q58" s="87"/>
      <c r="R58" s="87"/>
      <c r="S58" s="87"/>
      <c r="T58" s="87"/>
      <c r="U58" s="87"/>
      <c r="V58" s="87"/>
      <c r="W58" s="87"/>
      <c r="X58" s="87"/>
      <c r="Y58" s="87"/>
    </row>
    <row r="59" spans="1:25" ht="16.5">
      <c r="A59" s="99"/>
      <c r="B59" s="67"/>
      <c r="C59" s="88"/>
      <c r="D59" s="67"/>
      <c r="E59" s="68"/>
      <c r="F59" s="67"/>
      <c r="G59" s="68"/>
      <c r="H59" s="68"/>
      <c r="I59" s="68"/>
      <c r="J59" s="108">
        <f>Kontonummer!B16</f>
        <v>6912</v>
      </c>
      <c r="K59" s="106"/>
      <c r="L59" s="83">
        <f>AO$38</f>
        <v>0</v>
      </c>
      <c r="M59" s="107"/>
      <c r="N59" s="87"/>
      <c r="O59" s="87"/>
      <c r="P59" s="87"/>
      <c r="Q59" s="87"/>
      <c r="R59" s="87"/>
      <c r="S59" s="87"/>
      <c r="T59" s="87"/>
      <c r="U59" s="87"/>
      <c r="V59" s="87"/>
      <c r="W59" s="87"/>
      <c r="X59" s="87"/>
      <c r="Y59" s="87"/>
    </row>
    <row r="60" spans="1:25" ht="16.5">
      <c r="A60" s="99"/>
      <c r="B60" s="67"/>
      <c r="C60" s="88"/>
      <c r="D60" s="67"/>
      <c r="E60" s="68"/>
      <c r="F60" s="67"/>
      <c r="G60" s="68"/>
      <c r="H60" s="68"/>
      <c r="I60" s="68"/>
      <c r="J60" s="108" t="str">
        <f>Kontonummer!B17</f>
        <v>6990-9</v>
      </c>
      <c r="K60" s="106"/>
      <c r="L60" s="83">
        <f>AP$38</f>
        <v>0</v>
      </c>
      <c r="M60" s="107"/>
      <c r="N60" s="87"/>
      <c r="O60" s="87"/>
      <c r="P60" s="87"/>
      <c r="Q60" s="87"/>
      <c r="R60" s="87"/>
      <c r="S60" s="87"/>
      <c r="T60" s="87"/>
      <c r="U60" s="87"/>
      <c r="V60" s="87"/>
      <c r="W60" s="87"/>
      <c r="X60" s="87"/>
      <c r="Y60" s="87"/>
    </row>
    <row r="61" spans="1:25" ht="16.5">
      <c r="A61" s="99"/>
      <c r="C61" s="78"/>
      <c r="J61" s="108" t="str">
        <f>Kontonummer!B18</f>
        <v>6990-3</v>
      </c>
      <c r="K61" s="106"/>
      <c r="L61" s="83">
        <f>AQ$38</f>
        <v>98</v>
      </c>
      <c r="M61" s="87"/>
      <c r="N61" s="87"/>
      <c r="O61" s="87"/>
      <c r="P61" s="87"/>
      <c r="Q61" s="87"/>
      <c r="R61" s="87"/>
      <c r="S61" s="87"/>
      <c r="T61" s="87"/>
      <c r="U61" s="87"/>
      <c r="V61" s="87"/>
      <c r="W61" s="87"/>
      <c r="X61" s="87"/>
      <c r="Y61" s="87"/>
    </row>
    <row r="62" spans="1:25" ht="16.5">
      <c r="A62" s="99"/>
      <c r="C62" s="78"/>
      <c r="J62" s="108">
        <f>Kontonummer!B19</f>
        <v>6871</v>
      </c>
      <c r="K62" s="106"/>
      <c r="L62" s="83">
        <f>AR$38</f>
        <v>687.5</v>
      </c>
      <c r="M62" s="87"/>
      <c r="N62" s="87"/>
      <c r="O62" s="87"/>
      <c r="P62" s="87"/>
      <c r="Q62" s="87"/>
      <c r="R62" s="87"/>
      <c r="S62" s="87"/>
      <c r="T62" s="87"/>
      <c r="U62" s="87"/>
      <c r="V62" s="87"/>
      <c r="W62" s="87"/>
      <c r="X62" s="87"/>
      <c r="Y62" s="87"/>
    </row>
    <row r="63" spans="1:25" ht="16.5">
      <c r="A63" s="99"/>
      <c r="C63" s="89"/>
      <c r="J63" s="108">
        <f>Kontonummer!B20</f>
        <v>0</v>
      </c>
      <c r="K63" s="106"/>
      <c r="L63" s="83">
        <f>AS$38</f>
        <v>0</v>
      </c>
      <c r="M63" s="87"/>
      <c r="N63" s="87"/>
      <c r="O63" s="87"/>
      <c r="P63" s="87"/>
      <c r="Q63" s="87"/>
      <c r="R63" s="87"/>
      <c r="S63" s="87"/>
      <c r="T63" s="87"/>
      <c r="U63" s="87"/>
      <c r="V63" s="87"/>
      <c r="W63" s="87"/>
      <c r="X63" s="87"/>
      <c r="Y63" s="87"/>
    </row>
    <row r="64" spans="1:25" ht="16.5">
      <c r="A64" s="99"/>
      <c r="C64" s="89"/>
      <c r="J64" s="106"/>
      <c r="K64" s="106"/>
      <c r="L64" s="83"/>
      <c r="M64" s="87"/>
      <c r="N64" s="87"/>
      <c r="O64" s="87"/>
      <c r="P64" s="87"/>
      <c r="Q64" s="87"/>
      <c r="R64" s="87"/>
      <c r="S64" s="87"/>
      <c r="T64" s="87"/>
      <c r="U64" s="87"/>
      <c r="V64" s="87"/>
      <c r="W64" s="87"/>
      <c r="X64" s="87"/>
      <c r="Y64" s="87"/>
    </row>
    <row r="65" spans="1:25" ht="16.5">
      <c r="A65" s="99"/>
      <c r="C65" s="89"/>
      <c r="J65" s="81"/>
      <c r="K65" s="81"/>
      <c r="L65" s="83"/>
      <c r="M65" s="87"/>
      <c r="N65" s="87"/>
      <c r="O65" s="87"/>
      <c r="P65" s="87"/>
      <c r="Q65" s="87"/>
      <c r="R65" s="87"/>
      <c r="S65" s="87"/>
      <c r="T65" s="87"/>
      <c r="U65" s="87"/>
      <c r="V65" s="87"/>
      <c r="W65" s="87"/>
      <c r="X65" s="87"/>
      <c r="Y65" s="87"/>
    </row>
    <row r="66" spans="1:25" ht="14.25">
      <c r="A66" s="99"/>
      <c r="C66" s="89"/>
      <c r="M66" s="87"/>
      <c r="N66" s="87"/>
      <c r="O66" s="87"/>
      <c r="P66" s="87"/>
      <c r="Q66" s="87"/>
      <c r="R66" s="87"/>
      <c r="S66" s="87"/>
      <c r="T66" s="87"/>
      <c r="U66" s="87"/>
      <c r="V66" s="87"/>
      <c r="W66" s="87"/>
      <c r="X66" s="87"/>
      <c r="Y66" s="87"/>
    </row>
    <row r="67" spans="1:25" ht="14.25">
      <c r="A67" s="99"/>
      <c r="C67" s="89"/>
      <c r="M67" s="87"/>
      <c r="N67" s="87"/>
      <c r="O67" s="87"/>
      <c r="P67" s="87"/>
      <c r="Q67" s="87"/>
      <c r="R67" s="87"/>
      <c r="S67" s="87"/>
      <c r="T67" s="87"/>
      <c r="U67" s="87"/>
      <c r="V67" s="87"/>
      <c r="W67" s="87"/>
      <c r="X67" s="87"/>
      <c r="Y67" s="87"/>
    </row>
    <row r="68" spans="1:25" ht="14.25">
      <c r="A68" s="99"/>
      <c r="C68" s="89"/>
      <c r="M68" s="87"/>
      <c r="N68" s="87"/>
      <c r="O68" s="87"/>
      <c r="P68" s="87"/>
      <c r="Q68" s="87"/>
      <c r="R68" s="87"/>
      <c r="S68" s="87"/>
      <c r="T68" s="87"/>
      <c r="U68" s="87"/>
      <c r="V68" s="87"/>
      <c r="W68" s="87"/>
      <c r="X68" s="87"/>
      <c r="Y68" s="87"/>
    </row>
    <row r="69" spans="1:3" ht="14.25">
      <c r="A69" s="99"/>
      <c r="C69" s="89"/>
    </row>
    <row r="70" spans="1:3" ht="14.25">
      <c r="A70" s="99"/>
      <c r="C70" s="89"/>
    </row>
    <row r="71" spans="1:3" ht="14.25">
      <c r="A71" s="99"/>
      <c r="C71" s="89"/>
    </row>
    <row r="72" spans="1:3" ht="14.25">
      <c r="A72" s="99"/>
      <c r="C72" s="89"/>
    </row>
    <row r="73" spans="1:3" ht="20.25">
      <c r="A73" s="99"/>
      <c r="C73" s="91" t="s">
        <v>28</v>
      </c>
    </row>
    <row r="74" spans="1:3" ht="20.25">
      <c r="A74" s="99"/>
      <c r="C74" s="91" t="s">
        <v>29</v>
      </c>
    </row>
    <row r="75" spans="1:3" ht="14.25">
      <c r="A75" s="99"/>
      <c r="C75" s="89"/>
    </row>
    <row r="76" spans="1:3" ht="14.25">
      <c r="A76" s="99"/>
      <c r="C76" s="89"/>
    </row>
    <row r="77" spans="1:3" ht="14.25">
      <c r="A77" s="99"/>
      <c r="C77" s="89"/>
    </row>
    <row r="78" spans="1:3" ht="14.25">
      <c r="A78" s="99"/>
      <c r="C78" s="89"/>
    </row>
    <row r="79" spans="1:3" ht="14.25">
      <c r="A79" s="99"/>
      <c r="C79" s="89"/>
    </row>
    <row r="80" spans="1:3" ht="14.25">
      <c r="A80" s="99"/>
      <c r="C80" s="89"/>
    </row>
    <row r="81" spans="1:3" ht="14.25">
      <c r="A81" s="99"/>
      <c r="C81" s="89"/>
    </row>
    <row r="82" spans="1:3" ht="14.25">
      <c r="A82" s="99"/>
      <c r="C82" s="89"/>
    </row>
    <row r="83" spans="1:3" ht="14.25">
      <c r="A83" s="99"/>
      <c r="C83" s="89"/>
    </row>
    <row r="84" spans="1:3" ht="14.25">
      <c r="A84" s="99"/>
      <c r="C84" s="89"/>
    </row>
    <row r="85" spans="1:3" ht="14.25">
      <c r="A85" s="99"/>
      <c r="C85" s="89"/>
    </row>
    <row r="86" spans="1:3" ht="14.25">
      <c r="A86" s="99"/>
      <c r="C86" s="89"/>
    </row>
    <row r="87" spans="1:3" ht="14.25">
      <c r="A87" s="99"/>
      <c r="C87" s="89"/>
    </row>
    <row r="88" spans="1:3" ht="14.25">
      <c r="A88" s="99"/>
      <c r="C88" s="89"/>
    </row>
    <row r="89" spans="1:3" ht="14.25">
      <c r="A89" s="99"/>
      <c r="C89" s="89"/>
    </row>
    <row r="90" spans="1:3" ht="14.25">
      <c r="A90" s="99"/>
      <c r="C90" s="89"/>
    </row>
    <row r="91" spans="1:3" ht="14.25">
      <c r="A91" s="99"/>
      <c r="C91" s="89"/>
    </row>
    <row r="92" spans="1:3" ht="14.25">
      <c r="A92" s="99"/>
      <c r="C92" s="89"/>
    </row>
    <row r="93" spans="1:3" ht="14.25">
      <c r="A93" s="99"/>
      <c r="C93" s="89"/>
    </row>
    <row r="94" spans="1:3" ht="14.25">
      <c r="A94" s="99"/>
      <c r="C94" s="89"/>
    </row>
    <row r="95" spans="1:3" ht="14.25">
      <c r="A95" s="99"/>
      <c r="C95" s="89"/>
    </row>
    <row r="96" spans="1:3" ht="14.25">
      <c r="A96" s="99"/>
      <c r="C96" s="89"/>
    </row>
    <row r="97" spans="1:3" ht="14.25">
      <c r="A97" s="99"/>
      <c r="C97" s="89"/>
    </row>
    <row r="98" spans="1:3" ht="14.25">
      <c r="A98" s="99"/>
      <c r="C98" s="89"/>
    </row>
    <row r="99" spans="1:3" ht="14.25">
      <c r="A99" s="99"/>
      <c r="C99" s="89"/>
    </row>
    <row r="100" spans="1:3" ht="14.25">
      <c r="A100" s="99"/>
      <c r="C100" s="89"/>
    </row>
    <row r="101" spans="1:3" ht="14.25">
      <c r="A101" s="99"/>
      <c r="C101" s="89"/>
    </row>
    <row r="102" spans="1:3" ht="14.25">
      <c r="A102" s="99"/>
      <c r="C102" s="89"/>
    </row>
    <row r="103" spans="1:3" ht="14.25">
      <c r="A103" s="99"/>
      <c r="C103" s="89"/>
    </row>
    <row r="104" spans="1:3" ht="14.25">
      <c r="A104" s="99"/>
      <c r="C104" s="89"/>
    </row>
    <row r="105" spans="1:3" ht="14.25">
      <c r="A105" s="99"/>
      <c r="C105" s="89"/>
    </row>
    <row r="106" spans="1:3" ht="14.25">
      <c r="A106" s="99"/>
      <c r="C106" s="89"/>
    </row>
  </sheetData>
  <sheetProtection/>
  <printOptions/>
  <pageMargins left="0.7480314960629921" right="0.5118110236220472" top="0.5511811023622047" bottom="0.5118110236220472" header="0.5118110236220472" footer="0.5118110236220472"/>
  <pageSetup fitToHeight="1" fitToWidth="1" horizontalDpi="300" verticalDpi="300" orientation="portrait"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D21"/>
  <sheetViews>
    <sheetView zoomScalePageLayoutView="0" workbookViewId="0" topLeftCell="A1">
      <selection activeCell="B19" sqref="B19"/>
    </sheetView>
  </sheetViews>
  <sheetFormatPr defaultColWidth="9.140625" defaultRowHeight="12.75"/>
  <cols>
    <col min="2" max="2" width="10.140625" style="0" customWidth="1"/>
    <col min="3" max="3" width="42.00390625" style="0" customWidth="1"/>
  </cols>
  <sheetData>
    <row r="1" ht="13.5" thickBot="1"/>
    <row r="2" spans="1:4" ht="13.5" thickTop="1">
      <c r="A2" s="10"/>
      <c r="B2" s="11"/>
      <c r="C2" s="11"/>
      <c r="D2" s="12"/>
    </row>
    <row r="3" spans="1:4" ht="15.75">
      <c r="A3" s="13"/>
      <c r="B3" s="14" t="s">
        <v>7</v>
      </c>
      <c r="C3" s="15"/>
      <c r="D3" s="16"/>
    </row>
    <row r="4" spans="1:4" ht="12.75">
      <c r="A4" s="13"/>
      <c r="B4" s="17">
        <v>6850</v>
      </c>
      <c r="C4" s="17" t="s">
        <v>64</v>
      </c>
      <c r="D4" s="16"/>
    </row>
    <row r="5" spans="1:4" ht="12.75">
      <c r="A5" s="13"/>
      <c r="B5" s="17">
        <v>6719</v>
      </c>
      <c r="C5" s="17" t="s">
        <v>65</v>
      </c>
      <c r="D5" s="16"/>
    </row>
    <row r="6" spans="1:4" ht="12.75">
      <c r="A6" s="13"/>
      <c r="B6" s="17">
        <v>6720</v>
      </c>
      <c r="C6" s="17" t="s">
        <v>66</v>
      </c>
      <c r="D6" s="16"/>
    </row>
    <row r="7" spans="1:4" ht="12.75">
      <c r="A7" s="13"/>
      <c r="B7" s="15">
        <v>6010</v>
      </c>
      <c r="C7" s="15" t="s">
        <v>67</v>
      </c>
      <c r="D7" s="16"/>
    </row>
    <row r="8" spans="1:4" ht="12.75">
      <c r="A8" s="13"/>
      <c r="B8" s="15">
        <v>6810</v>
      </c>
      <c r="C8" s="15" t="s">
        <v>68</v>
      </c>
      <c r="D8" s="16"/>
    </row>
    <row r="9" spans="1:4" ht="12.75">
      <c r="A9" s="13"/>
      <c r="B9" s="15">
        <v>6210</v>
      </c>
      <c r="C9" s="15" t="s">
        <v>69</v>
      </c>
      <c r="D9" s="16"/>
    </row>
    <row r="10" spans="1:4" ht="12.75">
      <c r="A10" s="13"/>
      <c r="B10" s="15">
        <v>7760</v>
      </c>
      <c r="C10" s="15" t="s">
        <v>70</v>
      </c>
      <c r="D10" s="16"/>
    </row>
    <row r="11" spans="1:4" ht="12.75">
      <c r="A11" s="13"/>
      <c r="B11" s="15">
        <v>6760</v>
      </c>
      <c r="C11" s="15" t="s">
        <v>71</v>
      </c>
      <c r="D11" s="16"/>
    </row>
    <row r="12" spans="1:4" ht="12.75">
      <c r="A12" s="13"/>
      <c r="B12" s="66" t="s">
        <v>14</v>
      </c>
      <c r="C12" s="15" t="s">
        <v>72</v>
      </c>
      <c r="D12" s="16"/>
    </row>
    <row r="13" spans="1:4" ht="12.75">
      <c r="A13" s="13"/>
      <c r="B13" s="15">
        <v>6721</v>
      </c>
      <c r="C13" s="15" t="s">
        <v>73</v>
      </c>
      <c r="D13" s="16"/>
    </row>
    <row r="14" spans="1:4" ht="12.75">
      <c r="A14" s="13"/>
      <c r="B14" s="15">
        <v>6870</v>
      </c>
      <c r="C14" s="15" t="s">
        <v>74</v>
      </c>
      <c r="D14" s="16"/>
    </row>
    <row r="15" spans="1:4" ht="12.75">
      <c r="A15" s="13"/>
      <c r="B15" s="15">
        <v>6911</v>
      </c>
      <c r="C15" s="15" t="s">
        <v>75</v>
      </c>
      <c r="D15" s="16"/>
    </row>
    <row r="16" spans="1:4" ht="12.75">
      <c r="A16" s="13"/>
      <c r="B16" s="15">
        <v>6912</v>
      </c>
      <c r="C16" s="15" t="s">
        <v>76</v>
      </c>
      <c r="D16" s="16"/>
    </row>
    <row r="17" spans="1:4" ht="12.75">
      <c r="A17" s="13"/>
      <c r="B17" s="66" t="s">
        <v>77</v>
      </c>
      <c r="C17" s="15" t="s">
        <v>78</v>
      </c>
      <c r="D17" s="16"/>
    </row>
    <row r="18" spans="1:4" ht="12.75">
      <c r="A18" s="13"/>
      <c r="B18" s="66" t="s">
        <v>17</v>
      </c>
      <c r="C18" s="15" t="s">
        <v>79</v>
      </c>
      <c r="D18" s="16"/>
    </row>
    <row r="19" spans="1:4" ht="12.75">
      <c r="A19" s="13"/>
      <c r="B19" s="15">
        <v>6871</v>
      </c>
      <c r="C19" s="15" t="s">
        <v>80</v>
      </c>
      <c r="D19" s="16"/>
    </row>
    <row r="20" spans="1:4" ht="12.75">
      <c r="A20" s="13"/>
      <c r="B20" s="15"/>
      <c r="C20" s="15"/>
      <c r="D20" s="16"/>
    </row>
    <row r="21" spans="1:4" ht="13.5" thickBot="1">
      <c r="A21" s="18"/>
      <c r="B21" s="19"/>
      <c r="C21" s="19"/>
      <c r="D21" s="20"/>
    </row>
    <row r="22" ht="13.5" thickTop="1"/>
  </sheetData>
  <sheetProtection/>
  <printOptions/>
  <pageMargins left="1.9291338582677167" right="0.7480314960629921" top="1.8503937007874016" bottom="0.984251968503937" header="0.5118110236220472" footer="0.5118110236220472"/>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dc:creator>
  <cp:keywords/>
  <dc:description/>
  <cp:lastModifiedBy>Einar Tvete</cp:lastModifiedBy>
  <cp:lastPrinted>2010-11-15T07:44:16Z</cp:lastPrinted>
  <dcterms:created xsi:type="dcterms:W3CDTF">1998-11-29T18:35:47Z</dcterms:created>
  <dcterms:modified xsi:type="dcterms:W3CDTF">2014-06-02T07:27:13Z</dcterms:modified>
  <cp:category/>
  <cp:version/>
  <cp:contentType/>
  <cp:contentStatus/>
</cp:coreProperties>
</file>